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56" windowWidth="15480" windowHeight="8412" tabRatio="871"/>
  </bookViews>
  <sheets>
    <sheet name="Henkkoht. Ex-W Lahti 2017" sheetId="1" r:id="rId1"/>
    <sheet name="Parikilp. Ex-W Lahti 2017" sheetId="2" r:id="rId2"/>
    <sheet name="4M-kisa Ex-W Lahti 2017" sheetId="5" r:id="rId3"/>
    <sheet name="Tas. 205-155-50%" sheetId="6" r:id="rId4"/>
  </sheets>
  <definedNames>
    <definedName name="_xlnm.Print_Area" localSheetId="2">'4M-kisa Ex-W Lahti 2017'!$A$1:$K$11</definedName>
    <definedName name="_xlnm.Print_Area" localSheetId="0">'Henkkoht. Ex-W Lahti 2017'!$B$1:$K$38</definedName>
    <definedName name="_xlnm.Print_Area" localSheetId="1">'Parikilp. Ex-W Lahti 2017'!$A$1:$G$20</definedName>
  </definedNames>
  <calcPr calcId="152511"/>
</workbook>
</file>

<file path=xl/calcChain.xml><?xml version="1.0" encoding="utf-8"?>
<calcChain xmlns="http://schemas.openxmlformats.org/spreadsheetml/2006/main">
  <c r="T38" i="5"/>
  <c r="R38"/>
  <c r="U38" s="1"/>
  <c r="T37"/>
  <c r="R37"/>
  <c r="U37" s="1"/>
  <c r="T36"/>
  <c r="R36"/>
  <c r="U36" s="1"/>
  <c r="U35"/>
  <c r="T35"/>
  <c r="R35"/>
  <c r="T34"/>
  <c r="R34"/>
  <c r="U34" s="1"/>
  <c r="T33"/>
  <c r="R33"/>
  <c r="U33" s="1"/>
  <c r="T32"/>
  <c r="R32"/>
  <c r="U32" s="1"/>
  <c r="U31"/>
  <c r="H6" s="1"/>
  <c r="T31"/>
  <c r="R31"/>
  <c r="T30"/>
  <c r="R30"/>
  <c r="U30" s="1"/>
  <c r="T29"/>
  <c r="R29"/>
  <c r="U29" s="1"/>
  <c r="T28"/>
  <c r="R28"/>
  <c r="U28" s="1"/>
  <c r="T27"/>
  <c r="R27"/>
  <c r="U27" s="1"/>
  <c r="T26"/>
  <c r="R26"/>
  <c r="U26" s="1"/>
  <c r="T25"/>
  <c r="R25"/>
  <c r="U25" s="1"/>
  <c r="T24"/>
  <c r="R24"/>
  <c r="U24" s="1"/>
  <c r="T23"/>
  <c r="R23"/>
  <c r="U23" s="1"/>
  <c r="T22"/>
  <c r="R22"/>
  <c r="U22" s="1"/>
  <c r="T21"/>
  <c r="R21"/>
  <c r="U21" s="1"/>
  <c r="T20"/>
  <c r="R20"/>
  <c r="U20" s="1"/>
  <c r="U19"/>
  <c r="T19"/>
  <c r="R19"/>
  <c r="T18"/>
  <c r="R18"/>
  <c r="U18" s="1"/>
  <c r="T17"/>
  <c r="R17"/>
  <c r="U17" s="1"/>
  <c r="T16"/>
  <c r="R16"/>
  <c r="U16" s="1"/>
  <c r="U15"/>
  <c r="T15"/>
  <c r="R15"/>
  <c r="T14"/>
  <c r="R14"/>
  <c r="U14" s="1"/>
  <c r="T13"/>
  <c r="R13"/>
  <c r="U13" s="1"/>
  <c r="T12"/>
  <c r="R12"/>
  <c r="U12" s="1"/>
  <c r="T11"/>
  <c r="R11"/>
  <c r="U11" s="1"/>
  <c r="T10"/>
  <c r="R10"/>
  <c r="U10" s="1"/>
  <c r="T9"/>
  <c r="R9"/>
  <c r="U9" s="1"/>
  <c r="T8"/>
  <c r="R8"/>
  <c r="U8" s="1"/>
  <c r="T7"/>
  <c r="R7"/>
  <c r="U7" s="1"/>
  <c r="T6"/>
  <c r="R6"/>
  <c r="U6" s="1"/>
  <c r="P38" i="2"/>
  <c r="N38"/>
  <c r="Q38" s="1"/>
  <c r="P37"/>
  <c r="N37"/>
  <c r="Q37" s="1"/>
  <c r="P36"/>
  <c r="N36"/>
  <c r="Q36" s="1"/>
  <c r="P35"/>
  <c r="N35"/>
  <c r="Q35" s="1"/>
  <c r="P34"/>
  <c r="N34"/>
  <c r="Q34" s="1"/>
  <c r="P33"/>
  <c r="N33"/>
  <c r="Q33" s="1"/>
  <c r="P32"/>
  <c r="N32"/>
  <c r="Q32" s="1"/>
  <c r="P31"/>
  <c r="N31"/>
  <c r="Q31" s="1"/>
  <c r="P30"/>
  <c r="N30"/>
  <c r="Q30" s="1"/>
  <c r="P29"/>
  <c r="N29"/>
  <c r="Q29" s="1"/>
  <c r="P28"/>
  <c r="N28"/>
  <c r="Q28" s="1"/>
  <c r="Q27"/>
  <c r="P27"/>
  <c r="N27"/>
  <c r="P26"/>
  <c r="N26"/>
  <c r="Q26" s="1"/>
  <c r="P25"/>
  <c r="N25"/>
  <c r="Q25" s="1"/>
  <c r="P24"/>
  <c r="N24"/>
  <c r="Q24" s="1"/>
  <c r="Q23"/>
  <c r="P23"/>
  <c r="N23"/>
  <c r="P22"/>
  <c r="N22"/>
  <c r="Q22" s="1"/>
  <c r="P21"/>
  <c r="N21"/>
  <c r="Q21" s="1"/>
  <c r="P20"/>
  <c r="N20"/>
  <c r="Q20" s="1"/>
  <c r="P19"/>
  <c r="N19"/>
  <c r="Q19" s="1"/>
  <c r="P18"/>
  <c r="N18"/>
  <c r="Q18" s="1"/>
  <c r="P17"/>
  <c r="N17"/>
  <c r="Q17" s="1"/>
  <c r="P16"/>
  <c r="N16"/>
  <c r="Q16" s="1"/>
  <c r="P15"/>
  <c r="N15"/>
  <c r="Q15" s="1"/>
  <c r="P14"/>
  <c r="N14"/>
  <c r="Q14" s="1"/>
  <c r="P13"/>
  <c r="N13"/>
  <c r="Q13" s="1"/>
  <c r="P12"/>
  <c r="N12"/>
  <c r="Q12" s="1"/>
  <c r="Q11"/>
  <c r="P11"/>
  <c r="N11"/>
  <c r="P10"/>
  <c r="N10"/>
  <c r="Q10" s="1"/>
  <c r="P9"/>
  <c r="N9"/>
  <c r="Q9" s="1"/>
  <c r="P8"/>
  <c r="N8"/>
  <c r="Q8" s="1"/>
  <c r="Q7"/>
  <c r="P7"/>
  <c r="N7"/>
  <c r="P6"/>
  <c r="N6"/>
  <c r="Q6" s="1"/>
  <c r="D10" l="1"/>
  <c r="D10" i="5"/>
  <c r="H5"/>
  <c r="H11"/>
  <c r="J8"/>
  <c r="D8"/>
  <c r="J7"/>
  <c r="H7"/>
  <c r="D7"/>
  <c r="F11" i="2"/>
  <c r="D11"/>
  <c r="D8"/>
  <c r="D19"/>
  <c r="F17"/>
  <c r="D5"/>
  <c r="F12"/>
  <c r="D12"/>
  <c r="D7"/>
  <c r="J10" i="5" l="1"/>
  <c r="H10"/>
  <c r="F10"/>
  <c r="D5"/>
  <c r="J11"/>
  <c r="F7"/>
  <c r="D16" i="2"/>
  <c r="F18"/>
  <c r="D6"/>
  <c r="F19"/>
  <c r="F10"/>
  <c r="D6" i="5" l="1"/>
  <c r="K10" l="1"/>
  <c r="F16" i="2"/>
  <c r="G16" s="1"/>
  <c r="F15"/>
  <c r="D18"/>
  <c r="G18" s="1"/>
  <c r="F14"/>
  <c r="D13"/>
  <c r="F9"/>
  <c r="D14"/>
  <c r="G12"/>
  <c r="F11" i="5"/>
  <c r="D9"/>
  <c r="F6"/>
  <c r="H9"/>
  <c r="D11"/>
  <c r="K7"/>
  <c r="J6"/>
  <c r="F5"/>
  <c r="H8"/>
  <c r="J5"/>
  <c r="J9"/>
  <c r="F9"/>
  <c r="F8"/>
  <c r="G11" i="2"/>
  <c r="G10"/>
  <c r="F7"/>
  <c r="G7" s="1"/>
  <c r="F6"/>
  <c r="D17"/>
  <c r="F8"/>
  <c r="F13"/>
  <c r="F5"/>
  <c r="G5" s="1"/>
  <c r="D9"/>
  <c r="J30" i="1"/>
  <c r="J8"/>
  <c r="J26"/>
  <c r="J12"/>
  <c r="J17"/>
  <c r="J23"/>
  <c r="J21"/>
  <c r="J35"/>
  <c r="J24"/>
  <c r="J32"/>
  <c r="J13"/>
  <c r="J33"/>
  <c r="J22"/>
  <c r="J29"/>
  <c r="J9"/>
  <c r="J31"/>
  <c r="J10"/>
  <c r="J25"/>
  <c r="J16"/>
  <c r="J11"/>
  <c r="J34"/>
  <c r="J28"/>
  <c r="J20"/>
  <c r="J38"/>
  <c r="J37"/>
  <c r="J18"/>
  <c r="J15"/>
  <c r="J14"/>
  <c r="J27"/>
  <c r="J19"/>
  <c r="J6"/>
  <c r="J7"/>
  <c r="J36"/>
  <c r="H26"/>
  <c r="K26" s="1"/>
  <c r="H12"/>
  <c r="K12" s="1"/>
  <c r="H17"/>
  <c r="K17" s="1"/>
  <c r="H23"/>
  <c r="K23" s="1"/>
  <c r="H21"/>
  <c r="K21" s="1"/>
  <c r="H30"/>
  <c r="K30" s="1"/>
  <c r="H35"/>
  <c r="K35" s="1"/>
  <c r="H24"/>
  <c r="K24" s="1"/>
  <c r="H32"/>
  <c r="K32" s="1"/>
  <c r="H13"/>
  <c r="K13" s="1"/>
  <c r="H33"/>
  <c r="K33" s="1"/>
  <c r="H22"/>
  <c r="K22" s="1"/>
  <c r="H29"/>
  <c r="K29" s="1"/>
  <c r="H9"/>
  <c r="K9" s="1"/>
  <c r="H31"/>
  <c r="K31" s="1"/>
  <c r="H10"/>
  <c r="K10" s="1"/>
  <c r="H25"/>
  <c r="K25" s="1"/>
  <c r="H16"/>
  <c r="K16" s="1"/>
  <c r="H11"/>
  <c r="K11" s="1"/>
  <c r="H34"/>
  <c r="K34" s="1"/>
  <c r="H28"/>
  <c r="K28" s="1"/>
  <c r="H20"/>
  <c r="K20" s="1"/>
  <c r="H38"/>
  <c r="K38" s="1"/>
  <c r="H37"/>
  <c r="K37" s="1"/>
  <c r="H18"/>
  <c r="K18" s="1"/>
  <c r="H15"/>
  <c r="K15" s="1"/>
  <c r="H14"/>
  <c r="K14" s="1"/>
  <c r="H27"/>
  <c r="K27" s="1"/>
  <c r="H19"/>
  <c r="K19" s="1"/>
  <c r="H6"/>
  <c r="K6" s="1"/>
  <c r="H7"/>
  <c r="K7" s="1"/>
  <c r="H36"/>
  <c r="K36" s="1"/>
  <c r="H8"/>
  <c r="K8" s="1"/>
  <c r="D15" i="2"/>
  <c r="G13" l="1"/>
  <c r="G14"/>
  <c r="G9"/>
  <c r="G6"/>
  <c r="K8" i="5"/>
  <c r="K6"/>
  <c r="G8" i="2"/>
  <c r="G17"/>
  <c r="G15"/>
  <c r="K9" i="5"/>
  <c r="K5"/>
  <c r="K11"/>
  <c r="G19" i="2"/>
</calcChain>
</file>

<file path=xl/sharedStrings.xml><?xml version="1.0" encoding="utf-8"?>
<sst xmlns="http://schemas.openxmlformats.org/spreadsheetml/2006/main" count="553" uniqueCount="126">
  <si>
    <t>Wiberg Thomas</t>
  </si>
  <si>
    <t>Salmela Jouko</t>
  </si>
  <si>
    <t>Ahola Matti</t>
  </si>
  <si>
    <t>Hyttinen Mika</t>
  </si>
  <si>
    <t>Miettinen Jouni</t>
  </si>
  <si>
    <t>Lehtonen Keijo</t>
  </si>
  <si>
    <t>Kortesalo Jorma</t>
  </si>
  <si>
    <t>Oravuo Petri</t>
  </si>
  <si>
    <t>Laukkanen Arto</t>
  </si>
  <si>
    <t>Jurva Jorma</t>
  </si>
  <si>
    <t>Parikilpailu</t>
  </si>
  <si>
    <t>IDO</t>
  </si>
  <si>
    <t xml:space="preserve">OVAKO </t>
  </si>
  <si>
    <t>Tulos</t>
  </si>
  <si>
    <t xml:space="preserve">Wärtsilä </t>
  </si>
  <si>
    <t>ka.</t>
  </si>
  <si>
    <t>Puhdas</t>
  </si>
  <si>
    <t>1 sarja</t>
  </si>
  <si>
    <t>Henkilökohtaiset tulokset</t>
  </si>
  <si>
    <t>1.</t>
  </si>
  <si>
    <t>2.</t>
  </si>
  <si>
    <t>3.</t>
  </si>
  <si>
    <t>4.</t>
  </si>
  <si>
    <t>5.</t>
  </si>
  <si>
    <t>6.</t>
  </si>
  <si>
    <t>7.</t>
  </si>
  <si>
    <t>Tolvanen Anu</t>
  </si>
  <si>
    <t>Muhli Mika</t>
  </si>
  <si>
    <t>Mustonen Markku</t>
  </si>
  <si>
    <t>OVAKO 1</t>
  </si>
  <si>
    <t>OVAKO 2</t>
  </si>
  <si>
    <t>Joukkueet</t>
  </si>
  <si>
    <t>IDO 1</t>
  </si>
  <si>
    <t>OVAKO 3</t>
  </si>
  <si>
    <t>IDO 2</t>
  </si>
  <si>
    <t>IDO 3</t>
  </si>
  <si>
    <t>OVAKO 4</t>
  </si>
  <si>
    <t>OVAKO 5</t>
  </si>
  <si>
    <t>OVAKO 6</t>
  </si>
  <si>
    <t>Krigsholm Mauri</t>
  </si>
  <si>
    <t>8.</t>
  </si>
  <si>
    <t>9.</t>
  </si>
  <si>
    <t>10.</t>
  </si>
  <si>
    <t>11.</t>
  </si>
  <si>
    <t>12.</t>
  </si>
  <si>
    <t>13.</t>
  </si>
  <si>
    <t>14.</t>
  </si>
  <si>
    <t>15.</t>
  </si>
  <si>
    <t>WÄRTSILÄ 1</t>
  </si>
  <si>
    <t>4M-joukkuekilpailu</t>
  </si>
  <si>
    <t>Pelaaja 1</t>
  </si>
  <si>
    <t>Pelaaja 2</t>
  </si>
  <si>
    <t>Pelaaja 3</t>
  </si>
  <si>
    <t>Pelaaja 4</t>
  </si>
  <si>
    <t>Joukkuetulos</t>
  </si>
  <si>
    <t>TEAM</t>
  </si>
  <si>
    <t>EX-WÄRTSILÄKONSERNIN KEILAMESTERUUSKILPAILUT</t>
  </si>
  <si>
    <t>ABLOY</t>
  </si>
  <si>
    <t>Suomalainen Ari</t>
  </si>
  <si>
    <t>Surakka Markku</t>
  </si>
  <si>
    <t>Moilanen Tapani</t>
  </si>
  <si>
    <t>EX-WÄRTSILÄN KEILAMESTERUUSKILPAILUT</t>
  </si>
  <si>
    <t>Backman Kjell</t>
  </si>
  <si>
    <t>Rehnman Elon</t>
  </si>
  <si>
    <t>Johansson Guy</t>
  </si>
  <si>
    <t>Lindstedt Roger</t>
  </si>
  <si>
    <t>Björklund Andreas</t>
  </si>
  <si>
    <t>Suikkanen Tero</t>
  </si>
  <si>
    <t>Halonen  Veikko</t>
  </si>
  <si>
    <t>Heinonen Erkki</t>
  </si>
  <si>
    <t>Kunigas Martti</t>
  </si>
  <si>
    <t>ABLOY 1</t>
  </si>
  <si>
    <t>ABLOY 2</t>
  </si>
  <si>
    <t>ABLOY 3</t>
  </si>
  <si>
    <t>ABLOY 4</t>
  </si>
  <si>
    <t>IDO 4</t>
  </si>
  <si>
    <t>Kemppinen Ari</t>
  </si>
  <si>
    <t>Bäckman Kjell</t>
  </si>
  <si>
    <t>Kortesalo Kaija</t>
  </si>
  <si>
    <t>Lemettinen jaakko</t>
  </si>
  <si>
    <t>Kuningas Martti</t>
  </si>
  <si>
    <t>Pihlström Johan</t>
  </si>
  <si>
    <t xml:space="preserve"> 8 sarjaa</t>
  </si>
  <si>
    <t>14.1.2017 LAHTI</t>
  </si>
  <si>
    <t>Lemettinen Jaakko</t>
  </si>
  <si>
    <t>Tunturi Jarno</t>
  </si>
  <si>
    <t>14.1.207 LAHTI</t>
  </si>
  <si>
    <t>14.1.2017  LAHTI</t>
  </si>
  <si>
    <t>Häyhä Sami</t>
  </si>
  <si>
    <t>Tasoitus-ka.</t>
  </si>
  <si>
    <t>Tasoitus</t>
  </si>
  <si>
    <t>yhteensä</t>
  </si>
  <si>
    <t>KuKu</t>
  </si>
  <si>
    <t>Lukke</t>
  </si>
  <si>
    <t>T-2000</t>
  </si>
  <si>
    <t>Keskiarvotaulukot välille 205 - 155</t>
  </si>
  <si>
    <t>Keskiarvo</t>
  </si>
  <si>
    <t>Tas/srj</t>
  </si>
  <si>
    <t>yli 205,49</t>
  </si>
  <si>
    <t> - </t>
  </si>
  <si>
    <t>         </t>
  </si>
  <si>
    <t>alle 154,50</t>
  </si>
  <si>
    <t>Keilaajan</t>
  </si>
  <si>
    <t>seura</t>
  </si>
  <si>
    <t>FB</t>
  </si>
  <si>
    <t>DBS</t>
  </si>
  <si>
    <t>Steel Masters</t>
  </si>
  <si>
    <t>Bar Q Bowlers</t>
  </si>
  <si>
    <t>Firma-TMS</t>
  </si>
  <si>
    <t>Kiila</t>
  </si>
  <si>
    <t>FP</t>
  </si>
  <si>
    <t>Slaikkarit</t>
  </si>
  <si>
    <t>VaRaKe</t>
  </si>
  <si>
    <t>Strike-10</t>
  </si>
  <si>
    <t>KooTeeKoo</t>
  </si>
  <si>
    <t>Wickström Michael</t>
  </si>
  <si>
    <t>Sijoitus</t>
  </si>
  <si>
    <t>Keilaaja</t>
  </si>
  <si>
    <t xml:space="preserve">Kopioi henkilökohtainen tulostaulukko tuloksineen aakkosjärjestyksessä ennen lajittelua </t>
  </si>
  <si>
    <t>2M- ja 4M Tulostaulukoihin (sarakkeet C-K)</t>
  </si>
  <si>
    <t>Kopioi henkilökohtainen tulostaulukko tuloksineen aakkosjärjestyksessä</t>
  </si>
  <si>
    <t>ennen lajittelua  2M- ja 4M Tulostaulukoihin (sarakkeet C-K)</t>
  </si>
  <si>
    <t xml:space="preserve">Jos henkilöitä vaihtuu, tarkista parikilpailutaulukon tulosten kaksoisklikkauksilla, </t>
  </si>
  <si>
    <t>että henkilökohtaisesta tulostaulukosta siirtyvät tulokset ovat oikean henkilön</t>
  </si>
  <si>
    <t>Jos henkilöitä vaihtuu, tarkista 4M-taulukon tulosten kaksoisklikkauksilla, että henkilökohtaisesta</t>
  </si>
  <si>
    <t>tulostaulukosta siirtyvät tulokset ovat oikean henkilön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</si>
</sst>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4"/>
      <name val="Calibri"/>
      <family val="2"/>
    </font>
    <font>
      <b/>
      <sz val="12"/>
      <color indexed="8"/>
      <name val="Calibri"/>
      <family val="2"/>
    </font>
    <font>
      <b/>
      <sz val="24"/>
      <color indexed="18"/>
      <name val="Calibri"/>
      <family val="2"/>
    </font>
    <font>
      <b/>
      <sz val="20"/>
      <color indexed="18"/>
      <name val="Calibri"/>
      <family val="2"/>
    </font>
    <font>
      <b/>
      <sz val="13"/>
      <color indexed="8"/>
      <name val="Calibri"/>
      <family val="2"/>
    </font>
    <font>
      <b/>
      <sz val="16"/>
      <color indexed="8"/>
      <name val="Calibri"/>
      <family val="2"/>
    </font>
    <font>
      <sz val="18"/>
      <color rgb="FF333333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name val="Calibri"/>
      <family val="2"/>
    </font>
    <font>
      <b/>
      <sz val="18"/>
      <color indexed="8"/>
      <name val="Calibri"/>
      <family val="2"/>
    </font>
    <font>
      <b/>
      <sz val="1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Fill="1"/>
    <xf numFmtId="0" fontId="3" fillId="0" borderId="0" xfId="0" applyFont="1" applyFill="1"/>
    <xf numFmtId="0" fontId="1" fillId="0" borderId="0" xfId="0" applyFont="1" applyFill="1"/>
    <xf numFmtId="0" fontId="6" fillId="0" borderId="7" xfId="0" applyFont="1" applyFill="1" applyBorder="1" applyAlignment="1">
      <alignment horizontal="center"/>
    </xf>
    <xf numFmtId="0" fontId="0" fillId="0" borderId="1" xfId="0" applyFill="1" applyBorder="1"/>
    <xf numFmtId="0" fontId="9" fillId="0" borderId="8" xfId="0" applyFont="1" applyBorder="1" applyAlignment="1">
      <alignment horizontal="center"/>
    </xf>
    <xf numFmtId="1" fontId="4" fillId="0" borderId="7" xfId="0" applyNumberFormat="1" applyFont="1" applyFill="1" applyBorder="1" applyAlignment="1">
      <alignment horizontal="center"/>
    </xf>
    <xf numFmtId="0" fontId="7" fillId="0" borderId="7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9" fillId="0" borderId="9" xfId="0" applyFont="1" applyFill="1" applyBorder="1" applyAlignment="1"/>
    <xf numFmtId="0" fontId="4" fillId="0" borderId="1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7" xfId="0" applyFont="1" applyFill="1" applyBorder="1"/>
    <xf numFmtId="2" fontId="5" fillId="0" borderId="7" xfId="0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164" fontId="3" fillId="0" borderId="7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/>
    </xf>
    <xf numFmtId="0" fontId="1" fillId="0" borderId="10" xfId="0" applyFont="1" applyFill="1" applyBorder="1"/>
    <xf numFmtId="0" fontId="9" fillId="0" borderId="7" xfId="0" applyFont="1" applyFill="1" applyBorder="1" applyAlignment="1"/>
    <xf numFmtId="0" fontId="5" fillId="0" borderId="2" xfId="0" applyFont="1" applyBorder="1" applyAlignment="1">
      <alignment horizontal="center"/>
    </xf>
    <xf numFmtId="0" fontId="6" fillId="0" borderId="7" xfId="0" applyFont="1" applyFill="1" applyBorder="1"/>
    <xf numFmtId="0" fontId="4" fillId="0" borderId="10" xfId="0" applyFont="1" applyFill="1" applyBorder="1"/>
    <xf numFmtId="0" fontId="9" fillId="0" borderId="10" xfId="0" applyFont="1" applyFill="1" applyBorder="1"/>
    <xf numFmtId="0" fontId="8" fillId="0" borderId="7" xfId="0" applyFont="1" applyFill="1" applyBorder="1" applyAlignment="1">
      <alignment horizontal="center"/>
    </xf>
    <xf numFmtId="0" fontId="12" fillId="0" borderId="9" xfId="0" applyFont="1" applyFill="1" applyBorder="1"/>
    <xf numFmtId="0" fontId="12" fillId="0" borderId="9" xfId="0" applyFont="1" applyFill="1" applyBorder="1" applyAlignment="1"/>
    <xf numFmtId="0" fontId="4" fillId="0" borderId="7" xfId="0" applyFont="1" applyBorder="1"/>
    <xf numFmtId="0" fontId="9" fillId="0" borderId="10" xfId="0" applyFont="1" applyFill="1" applyBorder="1" applyAlignment="1"/>
    <xf numFmtId="0" fontId="4" fillId="0" borderId="10" xfId="0" applyFont="1" applyBorder="1"/>
    <xf numFmtId="0" fontId="4" fillId="0" borderId="7" xfId="0" applyFont="1" applyFill="1" applyBorder="1" applyAlignment="1"/>
    <xf numFmtId="2" fontId="5" fillId="0" borderId="7" xfId="0" quotePrefix="1" applyNumberFormat="1" applyFont="1" applyFill="1" applyBorder="1" applyAlignment="1">
      <alignment horizontal="center"/>
    </xf>
    <xf numFmtId="0" fontId="4" fillId="0" borderId="10" xfId="0" applyFont="1" applyFill="1" applyBorder="1" applyAlignment="1"/>
    <xf numFmtId="0" fontId="6" fillId="0" borderId="14" xfId="0" applyFont="1" applyFill="1" applyBorder="1"/>
    <xf numFmtId="0" fontId="7" fillId="0" borderId="14" xfId="0" applyFont="1" applyFill="1" applyBorder="1"/>
    <xf numFmtId="1" fontId="13" fillId="0" borderId="6" xfId="0" applyNumberFormat="1" applyFont="1" applyFill="1" applyBorder="1" applyAlignment="1">
      <alignment horizontal="center"/>
    </xf>
    <xf numFmtId="1" fontId="13" fillId="0" borderId="7" xfId="0" applyNumberFormat="1" applyFont="1" applyFill="1" applyBorder="1" applyAlignment="1">
      <alignment horizontal="center"/>
    </xf>
    <xf numFmtId="0" fontId="12" fillId="0" borderId="18" xfId="0" applyFont="1" applyFill="1" applyBorder="1"/>
    <xf numFmtId="0" fontId="4" fillId="0" borderId="18" xfId="0" applyFont="1" applyFill="1" applyBorder="1" applyAlignment="1"/>
    <xf numFmtId="0" fontId="4" fillId="0" borderId="18" xfId="0" applyFont="1" applyBorder="1"/>
    <xf numFmtId="0" fontId="9" fillId="0" borderId="18" xfId="0" applyFont="1" applyFill="1" applyBorder="1" applyAlignment="1"/>
    <xf numFmtId="0" fontId="4" fillId="0" borderId="18" xfId="0" applyFont="1" applyFill="1" applyBorder="1"/>
    <xf numFmtId="0" fontId="1" fillId="0" borderId="18" xfId="0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/>
    </xf>
    <xf numFmtId="1" fontId="7" fillId="0" borderId="6" xfId="0" applyNumberFormat="1" applyFont="1" applyFill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7" xfId="0" applyFont="1" applyBorder="1" applyAlignme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top"/>
    </xf>
    <xf numFmtId="0" fontId="16" fillId="0" borderId="0" xfId="0" applyNumberFormat="1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6" fillId="3" borderId="0" xfId="0" applyFont="1" applyFill="1" applyAlignment="1">
      <alignment vertical="top"/>
    </xf>
    <xf numFmtId="0" fontId="16" fillId="3" borderId="0" xfId="0" applyNumberFormat="1" applyFont="1" applyFill="1" applyAlignment="1">
      <alignment vertical="top"/>
    </xf>
    <xf numFmtId="0" fontId="15" fillId="3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7" fillId="0" borderId="15" xfId="0" applyFont="1" applyBorder="1" applyAlignment="1"/>
    <xf numFmtId="0" fontId="6" fillId="3" borderId="9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0" fontId="18" fillId="2" borderId="7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14" fontId="6" fillId="0" borderId="19" xfId="0" applyNumberFormat="1" applyFont="1" applyBorder="1" applyAlignment="1"/>
    <xf numFmtId="0" fontId="1" fillId="0" borderId="2" xfId="0" applyFont="1" applyBorder="1" applyAlignment="1">
      <alignment horizontal="center"/>
    </xf>
    <xf numFmtId="0" fontId="11" fillId="0" borderId="10" xfId="0" applyFont="1" applyBorder="1" applyAlignment="1"/>
    <xf numFmtId="1" fontId="1" fillId="0" borderId="20" xfId="0" applyNumberFormat="1" applyFont="1" applyFill="1" applyBorder="1" applyAlignment="1"/>
    <xf numFmtId="1" fontId="1" fillId="0" borderId="21" xfId="0" applyNumberFormat="1" applyFont="1" applyFill="1" applyBorder="1" applyAlignment="1"/>
    <xf numFmtId="0" fontId="3" fillId="0" borderId="20" xfId="0" applyFont="1" applyFill="1" applyBorder="1" applyAlignment="1">
      <alignment horizontal="center"/>
    </xf>
    <xf numFmtId="1" fontId="1" fillId="0" borderId="22" xfId="0" applyNumberFormat="1" applyFont="1" applyFill="1" applyBorder="1"/>
    <xf numFmtId="1" fontId="1" fillId="0" borderId="22" xfId="0" applyNumberFormat="1" applyFont="1" applyFill="1" applyBorder="1" applyAlignment="1"/>
    <xf numFmtId="0" fontId="3" fillId="0" borderId="22" xfId="0" applyFont="1" applyFill="1" applyBorder="1" applyAlignment="1">
      <alignment horizontal="center"/>
    </xf>
    <xf numFmtId="0" fontId="4" fillId="5" borderId="0" xfId="0" applyFont="1" applyFill="1" applyBorder="1" applyAlignment="1"/>
    <xf numFmtId="0" fontId="6" fillId="0" borderId="23" xfId="0" applyFont="1" applyFill="1" applyBorder="1"/>
    <xf numFmtId="1" fontId="1" fillId="0" borderId="25" xfId="0" applyNumberFormat="1" applyFont="1" applyFill="1" applyBorder="1" applyAlignment="1"/>
    <xf numFmtId="0" fontId="7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" fontId="7" fillId="0" borderId="0" xfId="0" applyNumberFormat="1" applyFont="1" applyFill="1" applyBorder="1" applyAlignment="1">
      <alignment horizontal="center"/>
    </xf>
    <xf numFmtId="0" fontId="9" fillId="0" borderId="24" xfId="0" applyFont="1" applyFill="1" applyBorder="1" applyAlignment="1"/>
    <xf numFmtId="0" fontId="4" fillId="0" borderId="9" xfId="0" applyFont="1" applyFill="1" applyBorder="1" applyAlignment="1"/>
    <xf numFmtId="0" fontId="4" fillId="0" borderId="24" xfId="0" applyFont="1" applyBorder="1"/>
    <xf numFmtId="0" fontId="4" fillId="0" borderId="16" xfId="0" applyFont="1" applyFill="1" applyBorder="1" applyAlignment="1"/>
    <xf numFmtId="0" fontId="7" fillId="0" borderId="13" xfId="0" applyFont="1" applyFill="1" applyBorder="1"/>
    <xf numFmtId="0" fontId="9" fillId="0" borderId="19" xfId="0" applyFont="1" applyFill="1" applyBorder="1"/>
    <xf numFmtId="0" fontId="7" fillId="0" borderId="10" xfId="0" applyFont="1" applyFill="1" applyBorder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5" xfId="0" applyFont="1" applyFill="1" applyBorder="1" applyAlignment="1"/>
    <xf numFmtId="0" fontId="4" fillId="5" borderId="16" xfId="0" applyFont="1" applyFill="1" applyBorder="1" applyAlignment="1"/>
    <xf numFmtId="0" fontId="4" fillId="5" borderId="17" xfId="0" applyFont="1" applyFill="1" applyBorder="1" applyAlignment="1"/>
    <xf numFmtId="0" fontId="11" fillId="0" borderId="18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14" fontId="6" fillId="0" borderId="8" xfId="0" applyNumberFormat="1" applyFont="1" applyBorder="1" applyAlignment="1">
      <alignment horizontal="center"/>
    </xf>
    <xf numFmtId="0" fontId="4" fillId="5" borderId="4" xfId="0" applyFont="1" applyFill="1" applyBorder="1" applyAlignment="1"/>
    <xf numFmtId="0" fontId="4" fillId="5" borderId="5" xfId="0" applyFont="1" applyFill="1" applyBorder="1" applyAlignment="1"/>
    <xf numFmtId="0" fontId="4" fillId="5" borderId="3" xfId="0" applyFont="1" applyFill="1" applyBorder="1" applyAlignment="1"/>
    <xf numFmtId="0" fontId="1" fillId="5" borderId="15" xfId="0" applyFont="1" applyFill="1" applyBorder="1" applyAlignment="1"/>
    <xf numFmtId="0" fontId="1" fillId="5" borderId="16" xfId="0" applyFont="1" applyFill="1" applyBorder="1" applyAlignment="1"/>
    <xf numFmtId="0" fontId="1" fillId="5" borderId="17" xfId="0" applyFont="1" applyFill="1" applyBorder="1" applyAlignment="1"/>
    <xf numFmtId="0" fontId="1" fillId="5" borderId="4" xfId="0" applyFont="1" applyFill="1" applyBorder="1" applyAlignment="1"/>
    <xf numFmtId="0" fontId="1" fillId="5" borderId="5" xfId="0" applyFont="1" applyFill="1" applyBorder="1" applyAlignment="1"/>
    <xf numFmtId="0" fontId="1" fillId="5" borderId="3" xfId="0" applyFont="1" applyFill="1" applyBorder="1" applyAlignment="1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5" borderId="15" xfId="0" applyFont="1" applyFill="1" applyBorder="1" applyAlignment="1"/>
    <xf numFmtId="0" fontId="6" fillId="5" borderId="16" xfId="0" applyFont="1" applyFill="1" applyBorder="1" applyAlignment="1"/>
    <xf numFmtId="0" fontId="6" fillId="5" borderId="17" xfId="0" applyFont="1" applyFill="1" applyBorder="1" applyAlignment="1"/>
    <xf numFmtId="0" fontId="6" fillId="5" borderId="4" xfId="0" applyFont="1" applyFill="1" applyBorder="1" applyAlignment="1"/>
    <xf numFmtId="0" fontId="6" fillId="5" borderId="5" xfId="0" applyFont="1" applyFill="1" applyBorder="1" applyAlignment="1"/>
    <xf numFmtId="0" fontId="6" fillId="5" borderId="3" xfId="0" applyFont="1" applyFill="1" applyBorder="1" applyAlignment="1"/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6" fillId="5" borderId="4" xfId="0" applyFont="1" applyFill="1" applyBorder="1" applyAlignment="1">
      <alignment vertical="center"/>
    </xf>
    <xf numFmtId="0" fontId="6" fillId="5" borderId="5" xfId="0" applyFont="1" applyFill="1" applyBorder="1" applyAlignment="1">
      <alignment vertical="center"/>
    </xf>
    <xf numFmtId="0" fontId="6" fillId="5" borderId="3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16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6" fillId="0" borderId="0" xfId="0" applyFont="1" applyAlignment="1">
      <alignment vertical="top"/>
    </xf>
    <xf numFmtId="0" fontId="15" fillId="0" borderId="0" xfId="0" applyFont="1" applyAlignment="1">
      <alignment vertical="top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S41"/>
  <sheetViews>
    <sheetView tabSelected="1" topLeftCell="D1" zoomScale="80" zoomScaleNormal="80" workbookViewId="0">
      <selection activeCell="C3" sqref="C3:K3"/>
    </sheetView>
  </sheetViews>
  <sheetFormatPr defaultRowHeight="14.4"/>
  <cols>
    <col min="2" max="2" width="7.5546875" customWidth="1"/>
    <col min="3" max="3" width="10.33203125" bestFit="1" customWidth="1"/>
    <col min="4" max="4" width="20.5546875" bestFit="1" customWidth="1"/>
    <col min="5" max="5" width="13" bestFit="1" customWidth="1"/>
    <col min="6" max="6" width="10.33203125" bestFit="1" customWidth="1"/>
    <col min="7" max="8" width="7.44140625" bestFit="1" customWidth="1"/>
    <col min="9" max="9" width="8" customWidth="1"/>
    <col min="10" max="10" width="7.21875" bestFit="1" customWidth="1"/>
    <col min="11" max="11" width="13.109375" customWidth="1"/>
    <col min="12" max="12" width="1.88671875" customWidth="1"/>
    <col min="19" max="19" width="11.77734375" customWidth="1"/>
  </cols>
  <sheetData>
    <row r="1" spans="2:19" ht="18">
      <c r="B1" s="65"/>
      <c r="C1" s="107" t="s">
        <v>61</v>
      </c>
      <c r="D1" s="107"/>
      <c r="E1" s="107"/>
      <c r="F1" s="107"/>
      <c r="G1" s="107"/>
      <c r="H1" s="107"/>
      <c r="I1" s="107"/>
      <c r="J1" s="107"/>
      <c r="K1" s="108"/>
      <c r="L1" s="87"/>
    </row>
    <row r="2" spans="2:19" ht="18.600000000000001" thickBot="1">
      <c r="B2" s="75"/>
      <c r="C2" s="109" t="s">
        <v>87</v>
      </c>
      <c r="D2" s="109"/>
      <c r="E2" s="109"/>
      <c r="F2" s="109"/>
      <c r="G2" s="109"/>
      <c r="H2" s="109"/>
      <c r="I2" s="109"/>
      <c r="J2" s="109"/>
      <c r="K2" s="110"/>
      <c r="L2" s="88"/>
    </row>
    <row r="3" spans="2:19" ht="29.4" customHeight="1" thickBot="1">
      <c r="B3" s="77"/>
      <c r="C3" s="105" t="s">
        <v>18</v>
      </c>
      <c r="D3" s="105"/>
      <c r="E3" s="105"/>
      <c r="F3" s="105"/>
      <c r="G3" s="105"/>
      <c r="H3" s="105"/>
      <c r="I3" s="105"/>
      <c r="J3" s="105"/>
      <c r="K3" s="106"/>
      <c r="L3" s="89"/>
    </row>
    <row r="4" spans="2:19" ht="15.6">
      <c r="B4" s="100" t="s">
        <v>116</v>
      </c>
      <c r="C4" s="120" t="s">
        <v>55</v>
      </c>
      <c r="D4" s="120" t="s">
        <v>117</v>
      </c>
      <c r="E4" s="76" t="s">
        <v>102</v>
      </c>
      <c r="F4" s="27" t="s">
        <v>89</v>
      </c>
      <c r="G4" s="27" t="s">
        <v>90</v>
      </c>
      <c r="H4" s="27" t="s">
        <v>90</v>
      </c>
      <c r="I4" s="3" t="s">
        <v>16</v>
      </c>
      <c r="J4" s="3" t="s">
        <v>16</v>
      </c>
      <c r="K4" s="9" t="s">
        <v>13</v>
      </c>
      <c r="L4" s="90"/>
      <c r="M4" s="114" t="s">
        <v>120</v>
      </c>
      <c r="N4" s="115"/>
      <c r="O4" s="115"/>
      <c r="P4" s="115"/>
      <c r="Q4" s="115"/>
      <c r="R4" s="115"/>
      <c r="S4" s="116"/>
    </row>
    <row r="5" spans="2:19" ht="15" thickBot="1">
      <c r="B5" s="101"/>
      <c r="C5" s="121"/>
      <c r="D5" s="122"/>
      <c r="E5" s="64" t="s">
        <v>103</v>
      </c>
      <c r="F5" s="52">
        <v>42737</v>
      </c>
      <c r="G5" s="1" t="s">
        <v>17</v>
      </c>
      <c r="H5" s="1" t="s">
        <v>82</v>
      </c>
      <c r="I5" s="2" t="s">
        <v>13</v>
      </c>
      <c r="J5" s="2" t="s">
        <v>15</v>
      </c>
      <c r="K5" s="53" t="s">
        <v>91</v>
      </c>
      <c r="L5" s="91"/>
      <c r="M5" s="117" t="s">
        <v>121</v>
      </c>
      <c r="N5" s="118"/>
      <c r="O5" s="118"/>
      <c r="P5" s="118"/>
      <c r="Q5" s="118"/>
      <c r="R5" s="118"/>
      <c r="S5" s="119"/>
    </row>
    <row r="6" spans="2:19" ht="18.600000000000001" thickBot="1">
      <c r="B6" s="66">
        <v>1</v>
      </c>
      <c r="C6" s="25" t="s">
        <v>14</v>
      </c>
      <c r="D6" s="37" t="s">
        <v>85</v>
      </c>
      <c r="E6" s="55" t="s">
        <v>94</v>
      </c>
      <c r="F6" s="21">
        <v>195.02</v>
      </c>
      <c r="G6" s="22">
        <v>5</v>
      </c>
      <c r="H6" s="22">
        <f t="shared" ref="H6:H38" si="0">8*G6</f>
        <v>40</v>
      </c>
      <c r="I6" s="10">
        <v>1724</v>
      </c>
      <c r="J6" s="23">
        <f t="shared" ref="J6:J38" si="1">I6/8</f>
        <v>215.5</v>
      </c>
      <c r="K6" s="24">
        <f t="shared" ref="K6:K38" si="2">H6+I6</f>
        <v>1764</v>
      </c>
      <c r="L6" s="92"/>
    </row>
    <row r="7" spans="2:19" ht="18.600000000000001" thickBot="1">
      <c r="B7" s="67">
        <v>2</v>
      </c>
      <c r="C7" s="25" t="s">
        <v>11</v>
      </c>
      <c r="D7" s="26" t="s">
        <v>0</v>
      </c>
      <c r="E7" s="55" t="s">
        <v>105</v>
      </c>
      <c r="F7" s="21">
        <v>208.53</v>
      </c>
      <c r="G7" s="22">
        <v>0</v>
      </c>
      <c r="H7" s="22">
        <f t="shared" si="0"/>
        <v>0</v>
      </c>
      <c r="I7" s="10">
        <v>1749</v>
      </c>
      <c r="J7" s="23">
        <f t="shared" si="1"/>
        <v>218.625</v>
      </c>
      <c r="K7" s="24">
        <f t="shared" si="2"/>
        <v>1749</v>
      </c>
      <c r="L7" s="92"/>
    </row>
    <row r="8" spans="2:19" ht="18.600000000000001" thickBot="1">
      <c r="B8" s="68">
        <v>3</v>
      </c>
      <c r="C8" s="25" t="s">
        <v>57</v>
      </c>
      <c r="D8" s="20" t="s">
        <v>2</v>
      </c>
      <c r="E8" s="55" t="s">
        <v>92</v>
      </c>
      <c r="F8" s="21">
        <v>202.05</v>
      </c>
      <c r="G8" s="22">
        <v>2</v>
      </c>
      <c r="H8" s="22">
        <f t="shared" si="0"/>
        <v>16</v>
      </c>
      <c r="I8" s="10">
        <v>1706</v>
      </c>
      <c r="J8" s="23">
        <f t="shared" si="1"/>
        <v>213.25</v>
      </c>
      <c r="K8" s="24">
        <f t="shared" si="2"/>
        <v>1722</v>
      </c>
      <c r="L8" s="92"/>
    </row>
    <row r="9" spans="2:19" ht="18.600000000000001" thickBot="1">
      <c r="B9" s="13">
        <v>4</v>
      </c>
      <c r="C9" s="25" t="s">
        <v>12</v>
      </c>
      <c r="D9" s="26" t="s">
        <v>8</v>
      </c>
      <c r="E9" s="55" t="s">
        <v>111</v>
      </c>
      <c r="F9" s="21">
        <v>192.12</v>
      </c>
      <c r="G9" s="22">
        <v>7</v>
      </c>
      <c r="H9" s="22">
        <f t="shared" si="0"/>
        <v>56</v>
      </c>
      <c r="I9" s="10">
        <v>1649</v>
      </c>
      <c r="J9" s="23">
        <f t="shared" si="1"/>
        <v>206.125</v>
      </c>
      <c r="K9" s="24">
        <f t="shared" si="2"/>
        <v>1705</v>
      </c>
      <c r="L9" s="92"/>
    </row>
    <row r="10" spans="2:19" ht="18.600000000000001" thickBot="1">
      <c r="B10" s="54">
        <v>5</v>
      </c>
      <c r="C10" s="25" t="s">
        <v>57</v>
      </c>
      <c r="D10" s="37" t="s">
        <v>79</v>
      </c>
      <c r="E10" s="55" t="s">
        <v>93</v>
      </c>
      <c r="F10" s="21">
        <v>179.52</v>
      </c>
      <c r="G10" s="22">
        <v>13</v>
      </c>
      <c r="H10" s="22">
        <f t="shared" si="0"/>
        <v>104</v>
      </c>
      <c r="I10" s="10">
        <v>1597</v>
      </c>
      <c r="J10" s="23">
        <f t="shared" si="1"/>
        <v>199.625</v>
      </c>
      <c r="K10" s="24">
        <f t="shared" si="2"/>
        <v>1701</v>
      </c>
      <c r="L10" s="92"/>
    </row>
    <row r="11" spans="2:19" ht="18.600000000000001" thickBot="1">
      <c r="B11" s="54">
        <v>6</v>
      </c>
      <c r="C11" s="25" t="s">
        <v>57</v>
      </c>
      <c r="D11" s="20" t="s">
        <v>60</v>
      </c>
      <c r="E11" s="55" t="s">
        <v>93</v>
      </c>
      <c r="F11" s="21">
        <v>174.78</v>
      </c>
      <c r="G11" s="22">
        <v>15</v>
      </c>
      <c r="H11" s="22">
        <f t="shared" si="0"/>
        <v>120</v>
      </c>
      <c r="I11" s="10">
        <v>1563</v>
      </c>
      <c r="J11" s="23">
        <f t="shared" si="1"/>
        <v>195.375</v>
      </c>
      <c r="K11" s="24">
        <f t="shared" si="2"/>
        <v>1683</v>
      </c>
      <c r="L11" s="92"/>
    </row>
    <row r="12" spans="2:19" ht="18.600000000000001" thickBot="1">
      <c r="B12" s="54">
        <v>7</v>
      </c>
      <c r="C12" s="25" t="s">
        <v>11</v>
      </c>
      <c r="D12" s="37" t="s">
        <v>77</v>
      </c>
      <c r="E12" s="55" t="s">
        <v>105</v>
      </c>
      <c r="F12" s="21">
        <v>198.33</v>
      </c>
      <c r="G12" s="22">
        <v>4</v>
      </c>
      <c r="H12" s="22">
        <f t="shared" si="0"/>
        <v>32</v>
      </c>
      <c r="I12" s="10">
        <v>1648</v>
      </c>
      <c r="J12" s="23">
        <f t="shared" si="1"/>
        <v>206</v>
      </c>
      <c r="K12" s="24">
        <f t="shared" si="2"/>
        <v>1680</v>
      </c>
      <c r="L12" s="92"/>
    </row>
    <row r="13" spans="2:19" ht="18.600000000000001" thickBot="1">
      <c r="B13" s="54">
        <v>8</v>
      </c>
      <c r="C13" s="25" t="s">
        <v>12</v>
      </c>
      <c r="D13" s="26" t="s">
        <v>6</v>
      </c>
      <c r="E13" s="55" t="s">
        <v>109</v>
      </c>
      <c r="F13" s="21">
        <v>189.46</v>
      </c>
      <c r="G13" s="22">
        <v>8</v>
      </c>
      <c r="H13" s="22">
        <f t="shared" si="0"/>
        <v>64</v>
      </c>
      <c r="I13" s="10">
        <v>1606</v>
      </c>
      <c r="J13" s="23">
        <f t="shared" si="1"/>
        <v>200.75</v>
      </c>
      <c r="K13" s="24">
        <f t="shared" si="2"/>
        <v>1670</v>
      </c>
      <c r="L13" s="92"/>
    </row>
    <row r="14" spans="2:19" ht="18.600000000000001" thickBot="1">
      <c r="B14" s="54">
        <v>9</v>
      </c>
      <c r="C14" s="25" t="s">
        <v>57</v>
      </c>
      <c r="D14" s="20" t="s">
        <v>58</v>
      </c>
      <c r="E14" s="55" t="s">
        <v>93</v>
      </c>
      <c r="F14" s="21">
        <v>176.25</v>
      </c>
      <c r="G14" s="22">
        <v>15</v>
      </c>
      <c r="H14" s="22">
        <f t="shared" si="0"/>
        <v>120</v>
      </c>
      <c r="I14" s="10">
        <v>1494</v>
      </c>
      <c r="J14" s="23">
        <f t="shared" si="1"/>
        <v>186.75</v>
      </c>
      <c r="K14" s="24">
        <f t="shared" si="2"/>
        <v>1614</v>
      </c>
      <c r="L14" s="92"/>
    </row>
    <row r="15" spans="2:19" ht="18.600000000000001" thickBot="1">
      <c r="B15" s="54">
        <v>10</v>
      </c>
      <c r="C15" s="25" t="s">
        <v>12</v>
      </c>
      <c r="D15" s="26" t="s">
        <v>67</v>
      </c>
      <c r="E15" s="55" t="s">
        <v>114</v>
      </c>
      <c r="F15" s="21">
        <v>192.01</v>
      </c>
      <c r="G15" s="22">
        <v>7</v>
      </c>
      <c r="H15" s="22">
        <f t="shared" si="0"/>
        <v>56</v>
      </c>
      <c r="I15" s="10">
        <v>1533</v>
      </c>
      <c r="J15" s="23">
        <f t="shared" si="1"/>
        <v>191.625</v>
      </c>
      <c r="K15" s="24">
        <f t="shared" si="2"/>
        <v>1589</v>
      </c>
      <c r="L15" s="92"/>
    </row>
    <row r="16" spans="2:19" ht="18.600000000000001" thickBot="1">
      <c r="B16" s="54">
        <v>11</v>
      </c>
      <c r="C16" s="25" t="s">
        <v>57</v>
      </c>
      <c r="D16" s="20" t="s">
        <v>4</v>
      </c>
      <c r="E16" s="55" t="s">
        <v>93</v>
      </c>
      <c r="F16" s="21">
        <v>176.27</v>
      </c>
      <c r="G16" s="22">
        <v>15</v>
      </c>
      <c r="H16" s="22">
        <f t="shared" si="0"/>
        <v>120</v>
      </c>
      <c r="I16" s="10">
        <v>1467</v>
      </c>
      <c r="J16" s="23">
        <f t="shared" si="1"/>
        <v>183.375</v>
      </c>
      <c r="K16" s="24">
        <f t="shared" si="2"/>
        <v>1587</v>
      </c>
      <c r="L16" s="92"/>
    </row>
    <row r="17" spans="2:12" ht="18.600000000000001" thickBot="1">
      <c r="B17" s="54">
        <v>12</v>
      </c>
      <c r="C17" s="25" t="s">
        <v>12</v>
      </c>
      <c r="D17" s="26" t="s">
        <v>68</v>
      </c>
      <c r="E17" s="55" t="s">
        <v>106</v>
      </c>
      <c r="F17" s="21">
        <v>184.38</v>
      </c>
      <c r="G17" s="22">
        <v>11</v>
      </c>
      <c r="H17" s="22">
        <f t="shared" si="0"/>
        <v>88</v>
      </c>
      <c r="I17" s="10">
        <v>1495</v>
      </c>
      <c r="J17" s="23">
        <f t="shared" si="1"/>
        <v>186.875</v>
      </c>
      <c r="K17" s="24">
        <f t="shared" si="2"/>
        <v>1583</v>
      </c>
      <c r="L17" s="92"/>
    </row>
    <row r="18" spans="2:12" ht="18.600000000000001" thickBot="1">
      <c r="B18" s="54">
        <v>13</v>
      </c>
      <c r="C18" s="25" t="s">
        <v>57</v>
      </c>
      <c r="D18" s="20" t="s">
        <v>1</v>
      </c>
      <c r="E18" s="55" t="s">
        <v>93</v>
      </c>
      <c r="F18" s="21">
        <v>191.6</v>
      </c>
      <c r="G18" s="22">
        <v>7</v>
      </c>
      <c r="H18" s="22">
        <f t="shared" si="0"/>
        <v>56</v>
      </c>
      <c r="I18" s="10">
        <v>1505</v>
      </c>
      <c r="J18" s="23">
        <f t="shared" si="1"/>
        <v>188.125</v>
      </c>
      <c r="K18" s="24">
        <f t="shared" si="2"/>
        <v>1561</v>
      </c>
      <c r="L18" s="92"/>
    </row>
    <row r="19" spans="2:12" ht="18.600000000000001" thickBot="1">
      <c r="B19" s="54">
        <v>14</v>
      </c>
      <c r="C19" s="25" t="s">
        <v>57</v>
      </c>
      <c r="D19" s="20" t="s">
        <v>26</v>
      </c>
      <c r="E19" s="55" t="s">
        <v>93</v>
      </c>
      <c r="F19" s="21">
        <v>179.91</v>
      </c>
      <c r="G19" s="22">
        <v>13</v>
      </c>
      <c r="H19" s="22">
        <f t="shared" si="0"/>
        <v>104</v>
      </c>
      <c r="I19" s="10">
        <v>1457</v>
      </c>
      <c r="J19" s="23">
        <f t="shared" si="1"/>
        <v>182.125</v>
      </c>
      <c r="K19" s="24">
        <f t="shared" si="2"/>
        <v>1561</v>
      </c>
      <c r="L19" s="92"/>
    </row>
    <row r="20" spans="2:12" ht="18.600000000000001" thickBot="1">
      <c r="B20" s="54">
        <v>15</v>
      </c>
      <c r="C20" s="25" t="s">
        <v>12</v>
      </c>
      <c r="D20" s="37" t="s">
        <v>7</v>
      </c>
      <c r="E20" s="55" t="s">
        <v>111</v>
      </c>
      <c r="F20" s="21">
        <v>197.65</v>
      </c>
      <c r="G20" s="22">
        <v>4</v>
      </c>
      <c r="H20" s="22">
        <f t="shared" si="0"/>
        <v>32</v>
      </c>
      <c r="I20" s="10">
        <v>1528</v>
      </c>
      <c r="J20" s="23">
        <f t="shared" si="1"/>
        <v>191</v>
      </c>
      <c r="K20" s="24">
        <f t="shared" si="2"/>
        <v>1560</v>
      </c>
      <c r="L20" s="92"/>
    </row>
    <row r="21" spans="2:12" ht="18.600000000000001" thickBot="1">
      <c r="B21" s="54">
        <v>16</v>
      </c>
      <c r="C21" s="25" t="s">
        <v>57</v>
      </c>
      <c r="D21" s="20" t="s">
        <v>3</v>
      </c>
      <c r="E21" s="55" t="s">
        <v>93</v>
      </c>
      <c r="F21" s="21">
        <v>200.74</v>
      </c>
      <c r="G21" s="22">
        <v>2</v>
      </c>
      <c r="H21" s="22">
        <f t="shared" si="0"/>
        <v>16</v>
      </c>
      <c r="I21" s="10">
        <v>1515</v>
      </c>
      <c r="J21" s="23">
        <f t="shared" si="1"/>
        <v>189.375</v>
      </c>
      <c r="K21" s="24">
        <f t="shared" si="2"/>
        <v>1531</v>
      </c>
      <c r="L21" s="92"/>
    </row>
    <row r="22" spans="2:12" ht="18.600000000000001" thickBot="1">
      <c r="B22" s="54">
        <v>17</v>
      </c>
      <c r="C22" s="25" t="s">
        <v>11</v>
      </c>
      <c r="D22" s="26" t="s">
        <v>39</v>
      </c>
      <c r="E22" s="55" t="s">
        <v>110</v>
      </c>
      <c r="F22" s="21">
        <v>180.49</v>
      </c>
      <c r="G22" s="22">
        <v>13</v>
      </c>
      <c r="H22" s="22">
        <f t="shared" si="0"/>
        <v>104</v>
      </c>
      <c r="I22" s="10">
        <v>1424</v>
      </c>
      <c r="J22" s="23">
        <f t="shared" si="1"/>
        <v>178</v>
      </c>
      <c r="K22" s="24">
        <f t="shared" si="2"/>
        <v>1528</v>
      </c>
      <c r="L22" s="92"/>
    </row>
    <row r="23" spans="2:12" ht="18.600000000000001" thickBot="1">
      <c r="B23" s="54">
        <v>18</v>
      </c>
      <c r="C23" s="25" t="s">
        <v>12</v>
      </c>
      <c r="D23" s="26" t="s">
        <v>69</v>
      </c>
      <c r="E23" s="55" t="s">
        <v>106</v>
      </c>
      <c r="F23" s="21">
        <v>179.47</v>
      </c>
      <c r="G23" s="22">
        <v>13</v>
      </c>
      <c r="H23" s="22">
        <f t="shared" si="0"/>
        <v>104</v>
      </c>
      <c r="I23" s="10">
        <v>1409</v>
      </c>
      <c r="J23" s="23">
        <f t="shared" si="1"/>
        <v>176.125</v>
      </c>
      <c r="K23" s="24">
        <f t="shared" si="2"/>
        <v>1513</v>
      </c>
      <c r="L23" s="92"/>
    </row>
    <row r="24" spans="2:12" ht="18.600000000000001" thickBot="1">
      <c r="B24" s="54">
        <v>19</v>
      </c>
      <c r="C24" s="25" t="s">
        <v>12</v>
      </c>
      <c r="D24" s="26" t="s">
        <v>9</v>
      </c>
      <c r="E24" s="55" t="s">
        <v>106</v>
      </c>
      <c r="F24" s="21">
        <v>167.59</v>
      </c>
      <c r="G24" s="22">
        <v>19</v>
      </c>
      <c r="H24" s="22">
        <f t="shared" si="0"/>
        <v>152</v>
      </c>
      <c r="I24" s="10">
        <v>1355</v>
      </c>
      <c r="J24" s="23">
        <f t="shared" si="1"/>
        <v>169.375</v>
      </c>
      <c r="K24" s="24">
        <f t="shared" si="2"/>
        <v>1507</v>
      </c>
      <c r="L24" s="92"/>
    </row>
    <row r="25" spans="2:12" ht="18.600000000000001" thickBot="1">
      <c r="B25" s="54">
        <v>20</v>
      </c>
      <c r="C25" s="25" t="s">
        <v>11</v>
      </c>
      <c r="D25" s="26" t="s">
        <v>65</v>
      </c>
      <c r="E25" s="55" t="s">
        <v>110</v>
      </c>
      <c r="F25" s="21">
        <v>155.66999999999999</v>
      </c>
      <c r="G25" s="22">
        <v>25</v>
      </c>
      <c r="H25" s="22">
        <f t="shared" si="0"/>
        <v>200</v>
      </c>
      <c r="I25" s="10">
        <v>1299</v>
      </c>
      <c r="J25" s="23">
        <f t="shared" si="1"/>
        <v>162.375</v>
      </c>
      <c r="K25" s="24">
        <f t="shared" si="2"/>
        <v>1499</v>
      </c>
      <c r="L25" s="92"/>
    </row>
    <row r="26" spans="2:12" ht="18.600000000000001" thickBot="1">
      <c r="B26" s="54">
        <v>21</v>
      </c>
      <c r="C26" s="25" t="s">
        <v>11</v>
      </c>
      <c r="D26" s="26" t="s">
        <v>66</v>
      </c>
      <c r="E26" s="55" t="s">
        <v>104</v>
      </c>
      <c r="F26" s="21">
        <v>148.28</v>
      </c>
      <c r="G26" s="22">
        <v>25</v>
      </c>
      <c r="H26" s="22">
        <f t="shared" si="0"/>
        <v>200</v>
      </c>
      <c r="I26" s="10">
        <v>1295</v>
      </c>
      <c r="J26" s="23">
        <f t="shared" si="1"/>
        <v>161.875</v>
      </c>
      <c r="K26" s="24">
        <f t="shared" si="2"/>
        <v>1495</v>
      </c>
      <c r="L26" s="92"/>
    </row>
    <row r="27" spans="2:12" ht="18.600000000000001" thickBot="1">
      <c r="B27" s="54">
        <v>22</v>
      </c>
      <c r="C27" s="25" t="s">
        <v>57</v>
      </c>
      <c r="D27" s="20" t="s">
        <v>59</v>
      </c>
      <c r="E27" s="55" t="s">
        <v>93</v>
      </c>
      <c r="F27" s="21">
        <v>167.75</v>
      </c>
      <c r="G27" s="22">
        <v>19</v>
      </c>
      <c r="H27" s="22">
        <f t="shared" si="0"/>
        <v>152</v>
      </c>
      <c r="I27" s="10">
        <v>1338</v>
      </c>
      <c r="J27" s="23">
        <f t="shared" si="1"/>
        <v>167.25</v>
      </c>
      <c r="K27" s="24">
        <f t="shared" si="2"/>
        <v>1490</v>
      </c>
      <c r="L27" s="92"/>
    </row>
    <row r="28" spans="2:12" ht="18.600000000000001" thickBot="1">
      <c r="B28" s="54">
        <v>23</v>
      </c>
      <c r="C28" s="25" t="s">
        <v>12</v>
      </c>
      <c r="D28" s="26" t="s">
        <v>28</v>
      </c>
      <c r="E28" s="55" t="s">
        <v>106</v>
      </c>
      <c r="F28" s="21">
        <v>151.87</v>
      </c>
      <c r="G28" s="22">
        <v>25</v>
      </c>
      <c r="H28" s="22">
        <f t="shared" si="0"/>
        <v>200</v>
      </c>
      <c r="I28" s="10">
        <v>1272</v>
      </c>
      <c r="J28" s="23">
        <f t="shared" si="1"/>
        <v>159</v>
      </c>
      <c r="K28" s="24">
        <f t="shared" si="2"/>
        <v>1472</v>
      </c>
      <c r="L28" s="92"/>
    </row>
    <row r="29" spans="2:12" ht="18.600000000000001" thickBot="1">
      <c r="B29" s="54">
        <v>24</v>
      </c>
      <c r="C29" s="25" t="s">
        <v>12</v>
      </c>
      <c r="D29" s="37" t="s">
        <v>80</v>
      </c>
      <c r="E29" s="55" t="s">
        <v>106</v>
      </c>
      <c r="F29" s="21">
        <v>175.33</v>
      </c>
      <c r="G29" s="22">
        <v>15</v>
      </c>
      <c r="H29" s="22">
        <f t="shared" si="0"/>
        <v>120</v>
      </c>
      <c r="I29" s="10">
        <v>1319</v>
      </c>
      <c r="J29" s="23">
        <f t="shared" si="1"/>
        <v>164.875</v>
      </c>
      <c r="K29" s="24">
        <f t="shared" si="2"/>
        <v>1439</v>
      </c>
      <c r="L29" s="92"/>
    </row>
    <row r="30" spans="2:12" ht="18.600000000000001" thickBot="1">
      <c r="B30" s="54">
        <v>25</v>
      </c>
      <c r="C30" s="25" t="s">
        <v>12</v>
      </c>
      <c r="D30" s="20" t="s">
        <v>88</v>
      </c>
      <c r="E30" s="55" t="s">
        <v>107</v>
      </c>
      <c r="F30" s="21">
        <v>162.94999999999999</v>
      </c>
      <c r="G30" s="22">
        <v>21</v>
      </c>
      <c r="H30" s="22">
        <f t="shared" si="0"/>
        <v>168</v>
      </c>
      <c r="I30" s="10">
        <v>1248</v>
      </c>
      <c r="J30" s="23">
        <f t="shared" si="1"/>
        <v>156</v>
      </c>
      <c r="K30" s="24">
        <f t="shared" si="2"/>
        <v>1416</v>
      </c>
      <c r="L30" s="92"/>
    </row>
    <row r="31" spans="2:12" ht="18.600000000000001" thickBot="1">
      <c r="B31" s="54">
        <v>26</v>
      </c>
      <c r="C31" s="25" t="s">
        <v>14</v>
      </c>
      <c r="D31" s="20" t="s">
        <v>5</v>
      </c>
      <c r="E31" s="55" t="s">
        <v>112</v>
      </c>
      <c r="F31" s="21">
        <v>167.87</v>
      </c>
      <c r="G31" s="22">
        <v>19</v>
      </c>
      <c r="H31" s="22">
        <f t="shared" si="0"/>
        <v>152</v>
      </c>
      <c r="I31" s="10">
        <v>1257</v>
      </c>
      <c r="J31" s="23">
        <f t="shared" si="1"/>
        <v>157.125</v>
      </c>
      <c r="K31" s="24">
        <f t="shared" si="2"/>
        <v>1409</v>
      </c>
      <c r="L31" s="92"/>
    </row>
    <row r="32" spans="2:12" ht="18.600000000000001" thickBot="1">
      <c r="B32" s="54">
        <v>27</v>
      </c>
      <c r="C32" s="25" t="s">
        <v>12</v>
      </c>
      <c r="D32" s="37" t="s">
        <v>76</v>
      </c>
      <c r="E32" s="55" t="s">
        <v>106</v>
      </c>
      <c r="F32" s="21">
        <v>150.72</v>
      </c>
      <c r="G32" s="22">
        <v>25</v>
      </c>
      <c r="H32" s="22">
        <f t="shared" si="0"/>
        <v>200</v>
      </c>
      <c r="I32" s="10">
        <v>1177</v>
      </c>
      <c r="J32" s="23">
        <f t="shared" si="1"/>
        <v>147.125</v>
      </c>
      <c r="K32" s="24">
        <f t="shared" si="2"/>
        <v>1377</v>
      </c>
      <c r="L32" s="92"/>
    </row>
    <row r="33" spans="2:12" ht="18.600000000000001" thickBot="1">
      <c r="B33" s="54">
        <v>28</v>
      </c>
      <c r="C33" s="25" t="s">
        <v>12</v>
      </c>
      <c r="D33" s="34" t="s">
        <v>78</v>
      </c>
      <c r="E33" s="55" t="s">
        <v>109</v>
      </c>
      <c r="F33" s="21">
        <v>149.06</v>
      </c>
      <c r="G33" s="22">
        <v>25</v>
      </c>
      <c r="H33" s="22">
        <f t="shared" si="0"/>
        <v>200</v>
      </c>
      <c r="I33" s="10">
        <v>1155</v>
      </c>
      <c r="J33" s="23">
        <f t="shared" si="1"/>
        <v>144.375</v>
      </c>
      <c r="K33" s="24">
        <f t="shared" si="2"/>
        <v>1355</v>
      </c>
      <c r="L33" s="92"/>
    </row>
    <row r="34" spans="2:12" ht="18.600000000000001" thickBot="1">
      <c r="B34" s="54">
        <v>29</v>
      </c>
      <c r="C34" s="25" t="s">
        <v>12</v>
      </c>
      <c r="D34" s="26" t="s">
        <v>27</v>
      </c>
      <c r="E34" s="55" t="s">
        <v>106</v>
      </c>
      <c r="F34" s="21">
        <v>155.97</v>
      </c>
      <c r="G34" s="22">
        <v>25</v>
      </c>
      <c r="H34" s="22">
        <f t="shared" si="0"/>
        <v>200</v>
      </c>
      <c r="I34" s="10">
        <v>1150</v>
      </c>
      <c r="J34" s="23">
        <f t="shared" si="1"/>
        <v>143.75</v>
      </c>
      <c r="K34" s="24">
        <f t="shared" si="2"/>
        <v>1350</v>
      </c>
      <c r="L34" s="92"/>
    </row>
    <row r="35" spans="2:12" ht="18.600000000000001" thickBot="1">
      <c r="B35" s="54">
        <v>30</v>
      </c>
      <c r="C35" s="25" t="s">
        <v>11</v>
      </c>
      <c r="D35" s="26" t="s">
        <v>64</v>
      </c>
      <c r="E35" s="55" t="s">
        <v>108</v>
      </c>
      <c r="F35" s="21">
        <v>163.54</v>
      </c>
      <c r="G35" s="22">
        <v>21</v>
      </c>
      <c r="H35" s="22">
        <f t="shared" si="0"/>
        <v>168</v>
      </c>
      <c r="I35" s="10">
        <v>1169</v>
      </c>
      <c r="J35" s="23">
        <f t="shared" si="1"/>
        <v>146.125</v>
      </c>
      <c r="K35" s="24">
        <f t="shared" si="2"/>
        <v>1337</v>
      </c>
      <c r="L35" s="92"/>
    </row>
    <row r="36" spans="2:12" ht="18.600000000000001" thickBot="1">
      <c r="B36" s="54">
        <v>31</v>
      </c>
      <c r="C36" s="25" t="s">
        <v>11</v>
      </c>
      <c r="D36" s="34" t="s">
        <v>115</v>
      </c>
      <c r="E36" s="55" t="s">
        <v>105</v>
      </c>
      <c r="F36" s="21">
        <v>161.4</v>
      </c>
      <c r="G36" s="22">
        <v>22</v>
      </c>
      <c r="H36" s="22">
        <f t="shared" si="0"/>
        <v>176</v>
      </c>
      <c r="I36" s="10">
        <v>1155</v>
      </c>
      <c r="J36" s="23">
        <f t="shared" si="1"/>
        <v>144.375</v>
      </c>
      <c r="K36" s="24">
        <f t="shared" si="2"/>
        <v>1331</v>
      </c>
      <c r="L36" s="92"/>
    </row>
    <row r="37" spans="2:12" ht="18.600000000000001" thickBot="1">
      <c r="B37" s="54">
        <v>32</v>
      </c>
      <c r="C37" s="25" t="s">
        <v>11</v>
      </c>
      <c r="D37" s="26" t="s">
        <v>63</v>
      </c>
      <c r="E37" s="55" t="s">
        <v>113</v>
      </c>
      <c r="F37" s="21">
        <v>156.38999999999999</v>
      </c>
      <c r="G37" s="22">
        <v>25</v>
      </c>
      <c r="H37" s="22">
        <f t="shared" si="0"/>
        <v>200</v>
      </c>
      <c r="I37" s="10">
        <v>1082</v>
      </c>
      <c r="J37" s="23">
        <f t="shared" si="1"/>
        <v>135.25</v>
      </c>
      <c r="K37" s="24">
        <f t="shared" si="2"/>
        <v>1282</v>
      </c>
      <c r="L37" s="92"/>
    </row>
    <row r="38" spans="2:12" ht="18.600000000000001" thickBot="1">
      <c r="B38" s="54">
        <v>33</v>
      </c>
      <c r="C38" s="25" t="s">
        <v>11</v>
      </c>
      <c r="D38" s="37" t="s">
        <v>81</v>
      </c>
      <c r="E38" s="55" t="s">
        <v>108</v>
      </c>
      <c r="F38" s="38">
        <v>138.16999999999999</v>
      </c>
      <c r="G38" s="22">
        <v>25</v>
      </c>
      <c r="H38" s="22">
        <f t="shared" si="0"/>
        <v>200</v>
      </c>
      <c r="I38" s="10">
        <v>1054</v>
      </c>
      <c r="J38" s="23">
        <f t="shared" si="1"/>
        <v>131.75</v>
      </c>
      <c r="K38" s="24">
        <f t="shared" si="2"/>
        <v>1254</v>
      </c>
      <c r="L38" s="92"/>
    </row>
    <row r="39" spans="2:12" ht="15" thickBot="1"/>
    <row r="40" spans="2:12" ht="15.6">
      <c r="C40" s="102" t="s">
        <v>118</v>
      </c>
      <c r="D40" s="103"/>
      <c r="E40" s="103"/>
      <c r="F40" s="103"/>
      <c r="G40" s="103"/>
      <c r="H40" s="103"/>
      <c r="I40" s="103"/>
      <c r="J40" s="103"/>
      <c r="K40" s="104"/>
      <c r="L40" s="84"/>
    </row>
    <row r="41" spans="2:12" ht="16.2" thickBot="1">
      <c r="C41" s="111" t="s">
        <v>119</v>
      </c>
      <c r="D41" s="112"/>
      <c r="E41" s="112"/>
      <c r="F41" s="112"/>
      <c r="G41" s="112"/>
      <c r="H41" s="112"/>
      <c r="I41" s="112"/>
      <c r="J41" s="112"/>
      <c r="K41" s="113"/>
      <c r="L41" s="84"/>
    </row>
  </sheetData>
  <sortState ref="C6:K38">
    <sortCondition descending="1" ref="K6:K38"/>
    <sortCondition ref="G6:G38"/>
  </sortState>
  <mergeCells count="10">
    <mergeCell ref="C41:K41"/>
    <mergeCell ref="M4:S4"/>
    <mergeCell ref="M5:S5"/>
    <mergeCell ref="C4:C5"/>
    <mergeCell ref="D4:D5"/>
    <mergeCell ref="B4:B5"/>
    <mergeCell ref="C40:K40"/>
    <mergeCell ref="C3:K3"/>
    <mergeCell ref="C1:K1"/>
    <mergeCell ref="C2:K2"/>
  </mergeCells>
  <phoneticPr fontId="2" type="noConversion"/>
  <pageMargins left="0.9055118110236221" right="0.31496062992125984" top="0.74803149606299213" bottom="0.74803149606299213" header="0.31496062992125984" footer="0.31496062992125984"/>
  <pageSetup paperSize="9" scale="85" orientation="portrait" horizontalDpi="300" verticalDpi="300" r:id="rId1"/>
  <headerFooter>
    <oddHeader>&amp;R&amp;8&amp;F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41"/>
  <sheetViews>
    <sheetView zoomScale="75" zoomScaleNormal="75" workbookViewId="0">
      <pane xSplit="7" ySplit="4" topLeftCell="H5" activePane="bottomRight" state="frozen"/>
      <selection pane="topRight" activeCell="H1" sqref="H1"/>
      <selection pane="bottomLeft" activeCell="A5" sqref="A5"/>
      <selection pane="bottomRight" activeCell="A3" sqref="A3:G3"/>
    </sheetView>
  </sheetViews>
  <sheetFormatPr defaultColWidth="9.109375" defaultRowHeight="14.4"/>
  <cols>
    <col min="1" max="1" width="9.109375" style="4"/>
    <col min="2" max="2" width="15.44140625" style="5" bestFit="1" customWidth="1"/>
    <col min="3" max="3" width="20.5546875" style="6" bestFit="1" customWidth="1"/>
    <col min="4" max="4" width="5.6640625" style="4" bestFit="1" customWidth="1"/>
    <col min="5" max="5" width="20.109375" style="6" customWidth="1"/>
    <col min="6" max="6" width="5.6640625" style="4" bestFit="1" customWidth="1"/>
    <col min="7" max="7" width="15.109375" style="5" customWidth="1"/>
    <col min="8" max="8" width="3.5546875" style="4" customWidth="1"/>
    <col min="9" max="9" width="10.33203125" bestFit="1" customWidth="1"/>
    <col min="10" max="10" width="20.5546875" bestFit="1" customWidth="1"/>
    <col min="11" max="11" width="13" bestFit="1" customWidth="1"/>
    <col min="12" max="12" width="10.33203125" bestFit="1" customWidth="1"/>
    <col min="13" max="14" width="7.44140625" bestFit="1" customWidth="1"/>
    <col min="15" max="15" width="8" customWidth="1"/>
    <col min="16" max="16" width="7.21875" bestFit="1" customWidth="1"/>
    <col min="17" max="17" width="13.109375" customWidth="1"/>
    <col min="18" max="16384" width="9.109375" style="4"/>
  </cols>
  <sheetData>
    <row r="1" spans="1:17" ht="18">
      <c r="A1" s="129" t="s">
        <v>56</v>
      </c>
      <c r="B1" s="130"/>
      <c r="C1" s="130"/>
      <c r="D1" s="130"/>
      <c r="E1" s="130"/>
      <c r="F1" s="130"/>
      <c r="G1" s="131"/>
      <c r="I1" s="107" t="s">
        <v>61</v>
      </c>
      <c r="J1" s="107"/>
      <c r="K1" s="107"/>
      <c r="L1" s="107"/>
      <c r="M1" s="107"/>
      <c r="N1" s="107"/>
      <c r="O1" s="107"/>
      <c r="P1" s="107"/>
      <c r="Q1" s="108"/>
    </row>
    <row r="2" spans="1:17" ht="18.600000000000001" thickBot="1">
      <c r="A2" s="132" t="s">
        <v>83</v>
      </c>
      <c r="B2" s="133"/>
      <c r="C2" s="133"/>
      <c r="D2" s="133"/>
      <c r="E2" s="133"/>
      <c r="F2" s="133"/>
      <c r="G2" s="134"/>
      <c r="I2" s="109" t="s">
        <v>87</v>
      </c>
      <c r="J2" s="109"/>
      <c r="K2" s="109"/>
      <c r="L2" s="109"/>
      <c r="M2" s="109"/>
      <c r="N2" s="109"/>
      <c r="O2" s="109"/>
      <c r="P2" s="109"/>
      <c r="Q2" s="110"/>
    </row>
    <row r="3" spans="1:17" ht="31.8" thickBot="1">
      <c r="A3" s="135" t="s">
        <v>10</v>
      </c>
      <c r="B3" s="136"/>
      <c r="C3" s="136"/>
      <c r="D3" s="136"/>
      <c r="E3" s="136"/>
      <c r="F3" s="136"/>
      <c r="G3" s="137"/>
      <c r="I3" s="105" t="s">
        <v>18</v>
      </c>
      <c r="J3" s="105"/>
      <c r="K3" s="105"/>
      <c r="L3" s="105"/>
      <c r="M3" s="105"/>
      <c r="N3" s="105"/>
      <c r="O3" s="105"/>
      <c r="P3" s="105"/>
      <c r="Q3" s="106"/>
    </row>
    <row r="4" spans="1:17" ht="16.2" thickBot="1">
      <c r="A4" s="8"/>
      <c r="B4" s="12" t="s">
        <v>31</v>
      </c>
      <c r="C4" s="17" t="s">
        <v>50</v>
      </c>
      <c r="D4" s="80" t="s">
        <v>13</v>
      </c>
      <c r="E4" s="18" t="s">
        <v>51</v>
      </c>
      <c r="F4" s="80" t="s">
        <v>13</v>
      </c>
      <c r="G4" s="19" t="s">
        <v>54</v>
      </c>
      <c r="I4" s="120" t="s">
        <v>55</v>
      </c>
      <c r="J4" s="120" t="s">
        <v>117</v>
      </c>
      <c r="K4" s="76" t="s">
        <v>102</v>
      </c>
      <c r="L4" s="27" t="s">
        <v>89</v>
      </c>
      <c r="M4" s="27" t="s">
        <v>90</v>
      </c>
      <c r="N4" s="27" t="s">
        <v>90</v>
      </c>
      <c r="O4" s="3" t="s">
        <v>16</v>
      </c>
      <c r="P4" s="3" t="s">
        <v>16</v>
      </c>
      <c r="Q4" s="9" t="s">
        <v>13</v>
      </c>
    </row>
    <row r="5" spans="1:17" ht="23.25" customHeight="1" thickBot="1">
      <c r="A5" s="72" t="s">
        <v>19</v>
      </c>
      <c r="B5" s="97" t="s">
        <v>32</v>
      </c>
      <c r="C5" s="35" t="s">
        <v>0</v>
      </c>
      <c r="D5" s="78">
        <f>$Q$37</f>
        <v>1749</v>
      </c>
      <c r="E5" s="47" t="s">
        <v>62</v>
      </c>
      <c r="F5" s="81">
        <f>$Q$8</f>
        <v>1680</v>
      </c>
      <c r="G5" s="50">
        <f t="shared" ref="G5:G19" si="0">SUM(D5,F5)</f>
        <v>3429</v>
      </c>
      <c r="I5" s="121"/>
      <c r="J5" s="122"/>
      <c r="K5" s="64" t="s">
        <v>103</v>
      </c>
      <c r="L5" s="52">
        <v>42737</v>
      </c>
      <c r="M5" s="1" t="s">
        <v>17</v>
      </c>
      <c r="N5" s="1" t="s">
        <v>82</v>
      </c>
      <c r="O5" s="2" t="s">
        <v>13</v>
      </c>
      <c r="P5" s="2" t="s">
        <v>15</v>
      </c>
      <c r="Q5" s="53" t="s">
        <v>91</v>
      </c>
    </row>
    <row r="6" spans="1:17" ht="23.25" customHeight="1" thickBot="1">
      <c r="A6" s="73" t="s">
        <v>20</v>
      </c>
      <c r="B6" s="11" t="s">
        <v>29</v>
      </c>
      <c r="C6" s="35" t="s">
        <v>7</v>
      </c>
      <c r="D6" s="78">
        <f>$Q$28</f>
        <v>1560</v>
      </c>
      <c r="E6" s="47" t="s">
        <v>8</v>
      </c>
      <c r="F6" s="81">
        <f>$Q$20</f>
        <v>1705</v>
      </c>
      <c r="G6" s="51">
        <f t="shared" si="0"/>
        <v>3265</v>
      </c>
      <c r="I6" s="25" t="s">
        <v>57</v>
      </c>
      <c r="J6" s="20" t="s">
        <v>2</v>
      </c>
      <c r="K6" s="55" t="s">
        <v>92</v>
      </c>
      <c r="L6" s="21">
        <v>202.05</v>
      </c>
      <c r="M6" s="22">
        <v>2</v>
      </c>
      <c r="N6" s="22">
        <f t="shared" ref="N6:N38" si="1">8*M6</f>
        <v>16</v>
      </c>
      <c r="O6" s="10">
        <v>1706</v>
      </c>
      <c r="P6" s="23">
        <f t="shared" ref="P6:P38" si="2">O6/8</f>
        <v>213.25</v>
      </c>
      <c r="Q6" s="24">
        <f t="shared" ref="Q6:Q38" si="3">N6+O6</f>
        <v>1722</v>
      </c>
    </row>
    <row r="7" spans="1:17" ht="23.25" customHeight="1" thickBot="1">
      <c r="A7" s="74" t="s">
        <v>21</v>
      </c>
      <c r="B7" s="28" t="s">
        <v>72</v>
      </c>
      <c r="C7" s="98" t="s">
        <v>1</v>
      </c>
      <c r="D7" s="78">
        <f>$Q$31</f>
        <v>1561</v>
      </c>
      <c r="E7" s="45" t="s">
        <v>84</v>
      </c>
      <c r="F7" s="81">
        <f>$Q$22</f>
        <v>1701</v>
      </c>
      <c r="G7" s="51">
        <f t="shared" si="0"/>
        <v>3262</v>
      </c>
      <c r="I7" s="25" t="s">
        <v>11</v>
      </c>
      <c r="J7" s="26" t="s">
        <v>66</v>
      </c>
      <c r="K7" s="55" t="s">
        <v>104</v>
      </c>
      <c r="L7" s="21">
        <v>148.28</v>
      </c>
      <c r="M7" s="22">
        <v>25</v>
      </c>
      <c r="N7" s="22">
        <f t="shared" si="1"/>
        <v>200</v>
      </c>
      <c r="O7" s="10">
        <v>1295</v>
      </c>
      <c r="P7" s="23">
        <f t="shared" si="2"/>
        <v>161.875</v>
      </c>
      <c r="Q7" s="24">
        <f t="shared" si="3"/>
        <v>1495</v>
      </c>
    </row>
    <row r="8" spans="1:17" ht="18.600000000000001" thickBot="1">
      <c r="A8" s="7" t="s">
        <v>22</v>
      </c>
      <c r="B8" s="11" t="s">
        <v>30</v>
      </c>
      <c r="C8" s="35" t="s">
        <v>67</v>
      </c>
      <c r="D8" s="79">
        <f>$Q$32</f>
        <v>1589</v>
      </c>
      <c r="E8" s="47" t="s">
        <v>6</v>
      </c>
      <c r="F8" s="81">
        <f>$Q$16</f>
        <v>1670</v>
      </c>
      <c r="G8" s="51">
        <f t="shared" si="0"/>
        <v>3259</v>
      </c>
      <c r="I8" s="25" t="s">
        <v>11</v>
      </c>
      <c r="J8" s="37" t="s">
        <v>77</v>
      </c>
      <c r="K8" s="55" t="s">
        <v>105</v>
      </c>
      <c r="L8" s="21">
        <v>198.33</v>
      </c>
      <c r="M8" s="22">
        <v>4</v>
      </c>
      <c r="N8" s="22">
        <f t="shared" si="1"/>
        <v>32</v>
      </c>
      <c r="O8" s="10">
        <v>1648</v>
      </c>
      <c r="P8" s="23">
        <f t="shared" si="2"/>
        <v>206</v>
      </c>
      <c r="Q8" s="24">
        <f t="shared" si="3"/>
        <v>1680</v>
      </c>
    </row>
    <row r="9" spans="1:17" ht="18.600000000000001" thickBot="1">
      <c r="A9" s="7" t="s">
        <v>23</v>
      </c>
      <c r="B9" s="28" t="s">
        <v>71</v>
      </c>
      <c r="C9" s="30" t="s">
        <v>2</v>
      </c>
      <c r="D9" s="78">
        <f>$Q$6</f>
        <v>1722</v>
      </c>
      <c r="E9" s="47" t="s">
        <v>3</v>
      </c>
      <c r="F9" s="81">
        <f>$Q$11</f>
        <v>1531</v>
      </c>
      <c r="G9" s="51">
        <f t="shared" si="0"/>
        <v>3253</v>
      </c>
      <c r="I9" s="25" t="s">
        <v>12</v>
      </c>
      <c r="J9" s="26" t="s">
        <v>68</v>
      </c>
      <c r="K9" s="55" t="s">
        <v>106</v>
      </c>
      <c r="L9" s="21">
        <v>184.38</v>
      </c>
      <c r="M9" s="22">
        <v>11</v>
      </c>
      <c r="N9" s="22">
        <f t="shared" si="1"/>
        <v>88</v>
      </c>
      <c r="O9" s="10">
        <v>1495</v>
      </c>
      <c r="P9" s="23">
        <f t="shared" si="2"/>
        <v>186.875</v>
      </c>
      <c r="Q9" s="24">
        <f t="shared" si="3"/>
        <v>1583</v>
      </c>
    </row>
    <row r="10" spans="1:17" ht="18.600000000000001" thickBot="1">
      <c r="A10" s="7" t="s">
        <v>24</v>
      </c>
      <c r="B10" s="28" t="s">
        <v>73</v>
      </c>
      <c r="C10" s="30" t="s">
        <v>26</v>
      </c>
      <c r="D10" s="78">
        <f>$Q$35</f>
        <v>1561</v>
      </c>
      <c r="E10" s="48" t="s">
        <v>60</v>
      </c>
      <c r="F10" s="81">
        <f>$Q$25</f>
        <v>1683</v>
      </c>
      <c r="G10" s="51">
        <f t="shared" si="0"/>
        <v>3244</v>
      </c>
      <c r="I10" s="25" t="s">
        <v>12</v>
      </c>
      <c r="J10" s="26" t="s">
        <v>69</v>
      </c>
      <c r="K10" s="55" t="s">
        <v>106</v>
      </c>
      <c r="L10" s="21">
        <v>179.47</v>
      </c>
      <c r="M10" s="22">
        <v>13</v>
      </c>
      <c r="N10" s="22">
        <f t="shared" si="1"/>
        <v>104</v>
      </c>
      <c r="O10" s="10">
        <v>1409</v>
      </c>
      <c r="P10" s="23">
        <f t="shared" si="2"/>
        <v>176.125</v>
      </c>
      <c r="Q10" s="24">
        <f t="shared" si="3"/>
        <v>1513</v>
      </c>
    </row>
    <row r="11" spans="1:17" ht="18.600000000000001" thickBot="1">
      <c r="A11" s="7" t="s">
        <v>25</v>
      </c>
      <c r="B11" s="11" t="s">
        <v>48</v>
      </c>
      <c r="C11" s="39" t="s">
        <v>85</v>
      </c>
      <c r="D11" s="78">
        <f>$Q$36</f>
        <v>1764</v>
      </c>
      <c r="E11" s="48" t="s">
        <v>5</v>
      </c>
      <c r="F11" s="81">
        <f>$Q$21</f>
        <v>1409</v>
      </c>
      <c r="G11" s="51">
        <f t="shared" si="0"/>
        <v>3173</v>
      </c>
      <c r="I11" s="25" t="s">
        <v>57</v>
      </c>
      <c r="J11" s="20" t="s">
        <v>3</v>
      </c>
      <c r="K11" s="55" t="s">
        <v>93</v>
      </c>
      <c r="L11" s="21">
        <v>200.74</v>
      </c>
      <c r="M11" s="22">
        <v>2</v>
      </c>
      <c r="N11" s="22">
        <f t="shared" si="1"/>
        <v>16</v>
      </c>
      <c r="O11" s="10">
        <v>1515</v>
      </c>
      <c r="P11" s="23">
        <f t="shared" si="2"/>
        <v>189.375</v>
      </c>
      <c r="Q11" s="24">
        <f t="shared" si="3"/>
        <v>1531</v>
      </c>
    </row>
    <row r="12" spans="1:17" ht="18.600000000000001" thickBot="1">
      <c r="A12" s="7" t="s">
        <v>40</v>
      </c>
      <c r="B12" s="28" t="s">
        <v>74</v>
      </c>
      <c r="C12" s="29" t="s">
        <v>58</v>
      </c>
      <c r="D12" s="78">
        <f>$Q$33</f>
        <v>1614</v>
      </c>
      <c r="E12" s="48" t="s">
        <v>59</v>
      </c>
      <c r="F12" s="82">
        <f>$Q$34</f>
        <v>1490</v>
      </c>
      <c r="G12" s="51">
        <f t="shared" si="0"/>
        <v>3104</v>
      </c>
      <c r="I12" s="25" t="s">
        <v>12</v>
      </c>
      <c r="J12" s="20" t="s">
        <v>88</v>
      </c>
      <c r="K12" s="55" t="s">
        <v>107</v>
      </c>
      <c r="L12" s="21">
        <v>162.94999999999999</v>
      </c>
      <c r="M12" s="22">
        <v>21</v>
      </c>
      <c r="N12" s="22">
        <f t="shared" si="1"/>
        <v>168</v>
      </c>
      <c r="O12" s="10">
        <v>1248</v>
      </c>
      <c r="P12" s="23">
        <f t="shared" si="2"/>
        <v>156</v>
      </c>
      <c r="Q12" s="24">
        <f t="shared" si="3"/>
        <v>1416</v>
      </c>
    </row>
    <row r="13" spans="1:17" ht="18.600000000000001" thickBot="1">
      <c r="A13" s="7" t="s">
        <v>41</v>
      </c>
      <c r="B13" s="11" t="s">
        <v>33</v>
      </c>
      <c r="C13" s="35" t="s">
        <v>68</v>
      </c>
      <c r="D13" s="78">
        <f>$Q$9</f>
        <v>1583</v>
      </c>
      <c r="E13" s="47" t="s">
        <v>69</v>
      </c>
      <c r="F13" s="81">
        <f>$Q$10</f>
        <v>1513</v>
      </c>
      <c r="G13" s="51">
        <f t="shared" si="0"/>
        <v>3096</v>
      </c>
      <c r="I13" s="25" t="s">
        <v>11</v>
      </c>
      <c r="J13" s="26" t="s">
        <v>64</v>
      </c>
      <c r="K13" s="55" t="s">
        <v>108</v>
      </c>
      <c r="L13" s="21">
        <v>163.54</v>
      </c>
      <c r="M13" s="22">
        <v>21</v>
      </c>
      <c r="N13" s="22">
        <f t="shared" si="1"/>
        <v>168</v>
      </c>
      <c r="O13" s="10">
        <v>1169</v>
      </c>
      <c r="P13" s="23">
        <f t="shared" si="2"/>
        <v>146.125</v>
      </c>
      <c r="Q13" s="24">
        <f t="shared" si="3"/>
        <v>1337</v>
      </c>
    </row>
    <row r="14" spans="1:17" ht="18.600000000000001" thickBot="1">
      <c r="A14" s="7" t="s">
        <v>42</v>
      </c>
      <c r="B14" s="11" t="s">
        <v>35</v>
      </c>
      <c r="C14" s="35" t="s">
        <v>65</v>
      </c>
      <c r="D14" s="78">
        <f>$Q$23</f>
        <v>1499</v>
      </c>
      <c r="E14" s="47" t="s">
        <v>66</v>
      </c>
      <c r="F14" s="81">
        <f>$Q$7</f>
        <v>1495</v>
      </c>
      <c r="G14" s="51">
        <f t="shared" si="0"/>
        <v>2994</v>
      </c>
      <c r="I14" s="25" t="s">
        <v>12</v>
      </c>
      <c r="J14" s="26" t="s">
        <v>9</v>
      </c>
      <c r="K14" s="55" t="s">
        <v>106</v>
      </c>
      <c r="L14" s="21">
        <v>167.59</v>
      </c>
      <c r="M14" s="22">
        <v>19</v>
      </c>
      <c r="N14" s="22">
        <f t="shared" si="1"/>
        <v>152</v>
      </c>
      <c r="O14" s="10">
        <v>1355</v>
      </c>
      <c r="P14" s="23">
        <f t="shared" si="2"/>
        <v>169.375</v>
      </c>
      <c r="Q14" s="24">
        <f t="shared" si="3"/>
        <v>1507</v>
      </c>
    </row>
    <row r="15" spans="1:17" ht="18.600000000000001" thickBot="1">
      <c r="A15" s="7" t="s">
        <v>43</v>
      </c>
      <c r="B15" s="11" t="s">
        <v>36</v>
      </c>
      <c r="C15" s="35" t="s">
        <v>70</v>
      </c>
      <c r="D15" s="78">
        <f>$Q$19</f>
        <v>1439</v>
      </c>
      <c r="E15" s="47" t="s">
        <v>9</v>
      </c>
      <c r="F15" s="81">
        <f>$Q$14</f>
        <v>1507</v>
      </c>
      <c r="G15" s="51">
        <f t="shared" si="0"/>
        <v>2946</v>
      </c>
      <c r="I15" s="25" t="s">
        <v>12</v>
      </c>
      <c r="J15" s="37" t="s">
        <v>76</v>
      </c>
      <c r="K15" s="55" t="s">
        <v>106</v>
      </c>
      <c r="L15" s="21">
        <v>150.72</v>
      </c>
      <c r="M15" s="22">
        <v>25</v>
      </c>
      <c r="N15" s="22">
        <f t="shared" si="1"/>
        <v>200</v>
      </c>
      <c r="O15" s="10">
        <v>1177</v>
      </c>
      <c r="P15" s="23">
        <f t="shared" si="2"/>
        <v>147.125</v>
      </c>
      <c r="Q15" s="24">
        <f t="shared" si="3"/>
        <v>1377</v>
      </c>
    </row>
    <row r="16" spans="1:17" ht="18.600000000000001" thickBot="1">
      <c r="A16" s="7" t="s">
        <v>44</v>
      </c>
      <c r="B16" s="11" t="s">
        <v>38</v>
      </c>
      <c r="C16" s="39" t="s">
        <v>28</v>
      </c>
      <c r="D16" s="78">
        <f>$Q$27</f>
        <v>1472</v>
      </c>
      <c r="E16" s="45" t="s">
        <v>76</v>
      </c>
      <c r="F16" s="81">
        <f>$Q$15</f>
        <v>1377</v>
      </c>
      <c r="G16" s="51">
        <f t="shared" si="0"/>
        <v>2849</v>
      </c>
      <c r="I16" s="25" t="s">
        <v>12</v>
      </c>
      <c r="J16" s="26" t="s">
        <v>6</v>
      </c>
      <c r="K16" s="55" t="s">
        <v>109</v>
      </c>
      <c r="L16" s="21">
        <v>189.46</v>
      </c>
      <c r="M16" s="22">
        <v>8</v>
      </c>
      <c r="N16" s="22">
        <f t="shared" si="1"/>
        <v>64</v>
      </c>
      <c r="O16" s="10">
        <v>1606</v>
      </c>
      <c r="P16" s="23">
        <f t="shared" si="2"/>
        <v>200.75</v>
      </c>
      <c r="Q16" s="24">
        <f t="shared" si="3"/>
        <v>1670</v>
      </c>
    </row>
    <row r="17" spans="1:17" ht="18.600000000000001" thickBot="1">
      <c r="A17" s="7" t="s">
        <v>45</v>
      </c>
      <c r="B17" s="11" t="s">
        <v>34</v>
      </c>
      <c r="C17" s="35" t="s">
        <v>39</v>
      </c>
      <c r="D17" s="78">
        <f>$Q$18</f>
        <v>1528</v>
      </c>
      <c r="E17" s="47" t="s">
        <v>63</v>
      </c>
      <c r="F17" s="81">
        <f>$Q$30</f>
        <v>1282</v>
      </c>
      <c r="G17" s="51">
        <f t="shared" si="0"/>
        <v>2810</v>
      </c>
      <c r="I17" s="25" t="s">
        <v>12</v>
      </c>
      <c r="J17" s="34" t="s">
        <v>78</v>
      </c>
      <c r="K17" s="55" t="s">
        <v>109</v>
      </c>
      <c r="L17" s="21">
        <v>149.06</v>
      </c>
      <c r="M17" s="22">
        <v>25</v>
      </c>
      <c r="N17" s="22">
        <f t="shared" si="1"/>
        <v>200</v>
      </c>
      <c r="O17" s="10">
        <v>1155</v>
      </c>
      <c r="P17" s="23">
        <f t="shared" si="2"/>
        <v>144.375</v>
      </c>
      <c r="Q17" s="24">
        <f t="shared" si="3"/>
        <v>1355</v>
      </c>
    </row>
    <row r="18" spans="1:17" ht="18.600000000000001" thickBot="1">
      <c r="A18" s="7" t="s">
        <v>46</v>
      </c>
      <c r="B18" s="11" t="s">
        <v>37</v>
      </c>
      <c r="C18" s="39" t="s">
        <v>88</v>
      </c>
      <c r="D18" s="78">
        <f>$Q$12</f>
        <v>1416</v>
      </c>
      <c r="E18" s="45" t="s">
        <v>27</v>
      </c>
      <c r="F18" s="81">
        <f>$Q$26</f>
        <v>1350</v>
      </c>
      <c r="G18" s="51">
        <f t="shared" si="0"/>
        <v>2766</v>
      </c>
      <c r="I18" s="25" t="s">
        <v>11</v>
      </c>
      <c r="J18" s="26" t="s">
        <v>39</v>
      </c>
      <c r="K18" s="55" t="s">
        <v>110</v>
      </c>
      <c r="L18" s="21">
        <v>180.49</v>
      </c>
      <c r="M18" s="22">
        <v>13</v>
      </c>
      <c r="N18" s="22">
        <f t="shared" si="1"/>
        <v>104</v>
      </c>
      <c r="O18" s="10">
        <v>1424</v>
      </c>
      <c r="P18" s="23">
        <f t="shared" si="2"/>
        <v>178</v>
      </c>
      <c r="Q18" s="24">
        <f t="shared" si="3"/>
        <v>1528</v>
      </c>
    </row>
    <row r="19" spans="1:17" ht="18.600000000000001" thickBot="1">
      <c r="A19" s="7" t="s">
        <v>47</v>
      </c>
      <c r="B19" s="11" t="s">
        <v>75</v>
      </c>
      <c r="C19" s="36" t="s">
        <v>115</v>
      </c>
      <c r="D19" s="78">
        <f>$Q$38</f>
        <v>1331</v>
      </c>
      <c r="E19" s="37" t="s">
        <v>81</v>
      </c>
      <c r="F19" s="81">
        <f>$Q$29</f>
        <v>1254</v>
      </c>
      <c r="G19" s="51">
        <f t="shared" si="0"/>
        <v>2585</v>
      </c>
      <c r="I19" s="25" t="s">
        <v>12</v>
      </c>
      <c r="J19" s="37" t="s">
        <v>80</v>
      </c>
      <c r="K19" s="55" t="s">
        <v>106</v>
      </c>
      <c r="L19" s="21">
        <v>175.33</v>
      </c>
      <c r="M19" s="22">
        <v>15</v>
      </c>
      <c r="N19" s="22">
        <f t="shared" si="1"/>
        <v>120</v>
      </c>
      <c r="O19" s="10">
        <v>1319</v>
      </c>
      <c r="P19" s="23">
        <f t="shared" si="2"/>
        <v>164.875</v>
      </c>
      <c r="Q19" s="24">
        <f t="shared" si="3"/>
        <v>1439</v>
      </c>
    </row>
    <row r="20" spans="1:17" ht="18.600000000000001" thickBot="1">
      <c r="A20" s="5"/>
      <c r="I20" s="25" t="s">
        <v>12</v>
      </c>
      <c r="J20" s="26" t="s">
        <v>8</v>
      </c>
      <c r="K20" s="55" t="s">
        <v>111</v>
      </c>
      <c r="L20" s="21">
        <v>192.12</v>
      </c>
      <c r="M20" s="22">
        <v>7</v>
      </c>
      <c r="N20" s="22">
        <f t="shared" si="1"/>
        <v>56</v>
      </c>
      <c r="O20" s="10">
        <v>1649</v>
      </c>
      <c r="P20" s="23">
        <f t="shared" si="2"/>
        <v>206.125</v>
      </c>
      <c r="Q20" s="24">
        <f t="shared" si="3"/>
        <v>1705</v>
      </c>
    </row>
    <row r="21" spans="1:17" ht="18.600000000000001" thickBot="1">
      <c r="B21" s="4"/>
      <c r="C21" s="4"/>
      <c r="E21" s="4"/>
      <c r="G21" s="4"/>
      <c r="I21" s="25" t="s">
        <v>14</v>
      </c>
      <c r="J21" s="20" t="s">
        <v>5</v>
      </c>
      <c r="K21" s="55" t="s">
        <v>112</v>
      </c>
      <c r="L21" s="21">
        <v>167.87</v>
      </c>
      <c r="M21" s="22">
        <v>19</v>
      </c>
      <c r="N21" s="22">
        <f t="shared" si="1"/>
        <v>152</v>
      </c>
      <c r="O21" s="10">
        <v>1257</v>
      </c>
      <c r="P21" s="23">
        <f t="shared" si="2"/>
        <v>157.125</v>
      </c>
      <c r="Q21" s="24">
        <f t="shared" si="3"/>
        <v>1409</v>
      </c>
    </row>
    <row r="22" spans="1:17" ht="18.600000000000001" thickBot="1">
      <c r="A22" s="123" t="s">
        <v>122</v>
      </c>
      <c r="B22" s="124"/>
      <c r="C22" s="124"/>
      <c r="D22" s="124"/>
      <c r="E22" s="124"/>
      <c r="F22" s="124"/>
      <c r="G22" s="125"/>
      <c r="I22" s="25" t="s">
        <v>57</v>
      </c>
      <c r="J22" s="37" t="s">
        <v>79</v>
      </c>
      <c r="K22" s="55" t="s">
        <v>93</v>
      </c>
      <c r="L22" s="21">
        <v>179.52</v>
      </c>
      <c r="M22" s="22">
        <v>13</v>
      </c>
      <c r="N22" s="22">
        <f t="shared" si="1"/>
        <v>104</v>
      </c>
      <c r="O22" s="10">
        <v>1597</v>
      </c>
      <c r="P22" s="23">
        <f t="shared" si="2"/>
        <v>199.625</v>
      </c>
      <c r="Q22" s="24">
        <f t="shared" si="3"/>
        <v>1701</v>
      </c>
    </row>
    <row r="23" spans="1:17" ht="18.600000000000001" thickBot="1">
      <c r="A23" s="126" t="s">
        <v>123</v>
      </c>
      <c r="B23" s="127"/>
      <c r="C23" s="127"/>
      <c r="D23" s="127"/>
      <c r="E23" s="127"/>
      <c r="F23" s="127"/>
      <c r="G23" s="128"/>
      <c r="I23" s="25" t="s">
        <v>11</v>
      </c>
      <c r="J23" s="26" t="s">
        <v>65</v>
      </c>
      <c r="K23" s="55" t="s">
        <v>110</v>
      </c>
      <c r="L23" s="21">
        <v>155.66999999999999</v>
      </c>
      <c r="M23" s="22">
        <v>25</v>
      </c>
      <c r="N23" s="22">
        <f t="shared" si="1"/>
        <v>200</v>
      </c>
      <c r="O23" s="10">
        <v>1299</v>
      </c>
      <c r="P23" s="23">
        <f t="shared" si="2"/>
        <v>162.375</v>
      </c>
      <c r="Q23" s="24">
        <f t="shared" si="3"/>
        <v>1499</v>
      </c>
    </row>
    <row r="24" spans="1:17" ht="18.600000000000001" thickBot="1">
      <c r="B24" s="4"/>
      <c r="C24" s="4"/>
      <c r="E24" s="4"/>
      <c r="G24" s="4"/>
      <c r="I24" s="25" t="s">
        <v>57</v>
      </c>
      <c r="J24" s="20" t="s">
        <v>4</v>
      </c>
      <c r="K24" s="55" t="s">
        <v>93</v>
      </c>
      <c r="L24" s="21">
        <v>176.27</v>
      </c>
      <c r="M24" s="22">
        <v>15</v>
      </c>
      <c r="N24" s="22">
        <f t="shared" si="1"/>
        <v>120</v>
      </c>
      <c r="O24" s="10">
        <v>1467</v>
      </c>
      <c r="P24" s="23">
        <f t="shared" si="2"/>
        <v>183.375</v>
      </c>
      <c r="Q24" s="24">
        <f t="shared" si="3"/>
        <v>1587</v>
      </c>
    </row>
    <row r="25" spans="1:17" ht="18.600000000000001" thickBot="1">
      <c r="B25" s="4"/>
      <c r="C25" s="4"/>
      <c r="E25" s="4"/>
      <c r="G25" s="4"/>
      <c r="I25" s="25" t="s">
        <v>57</v>
      </c>
      <c r="J25" s="20" t="s">
        <v>60</v>
      </c>
      <c r="K25" s="55" t="s">
        <v>93</v>
      </c>
      <c r="L25" s="21">
        <v>174.78</v>
      </c>
      <c r="M25" s="22">
        <v>15</v>
      </c>
      <c r="N25" s="22">
        <f t="shared" si="1"/>
        <v>120</v>
      </c>
      <c r="O25" s="10">
        <v>1563</v>
      </c>
      <c r="P25" s="23">
        <f t="shared" si="2"/>
        <v>195.375</v>
      </c>
      <c r="Q25" s="24">
        <f t="shared" si="3"/>
        <v>1683</v>
      </c>
    </row>
    <row r="26" spans="1:17" ht="18.600000000000001" thickBot="1">
      <c r="B26" s="4"/>
      <c r="C26" s="4"/>
      <c r="E26" s="4"/>
      <c r="G26" s="4"/>
      <c r="I26" s="25" t="s">
        <v>12</v>
      </c>
      <c r="J26" s="26" t="s">
        <v>27</v>
      </c>
      <c r="K26" s="55" t="s">
        <v>106</v>
      </c>
      <c r="L26" s="21">
        <v>155.97</v>
      </c>
      <c r="M26" s="22">
        <v>25</v>
      </c>
      <c r="N26" s="22">
        <f t="shared" si="1"/>
        <v>200</v>
      </c>
      <c r="O26" s="10">
        <v>1150</v>
      </c>
      <c r="P26" s="23">
        <f t="shared" si="2"/>
        <v>143.75</v>
      </c>
      <c r="Q26" s="24">
        <f t="shared" si="3"/>
        <v>1350</v>
      </c>
    </row>
    <row r="27" spans="1:17" ht="18.600000000000001" thickBot="1">
      <c r="I27" s="25" t="s">
        <v>12</v>
      </c>
      <c r="J27" s="26" t="s">
        <v>28</v>
      </c>
      <c r="K27" s="55" t="s">
        <v>106</v>
      </c>
      <c r="L27" s="21">
        <v>151.87</v>
      </c>
      <c r="M27" s="22">
        <v>25</v>
      </c>
      <c r="N27" s="22">
        <f t="shared" si="1"/>
        <v>200</v>
      </c>
      <c r="O27" s="10">
        <v>1272</v>
      </c>
      <c r="P27" s="23">
        <f t="shared" si="2"/>
        <v>159</v>
      </c>
      <c r="Q27" s="24">
        <f t="shared" si="3"/>
        <v>1472</v>
      </c>
    </row>
    <row r="28" spans="1:17" ht="18.600000000000001" thickBot="1">
      <c r="I28" s="25" t="s">
        <v>12</v>
      </c>
      <c r="J28" s="37" t="s">
        <v>7</v>
      </c>
      <c r="K28" s="55" t="s">
        <v>111</v>
      </c>
      <c r="L28" s="21">
        <v>197.65</v>
      </c>
      <c r="M28" s="22">
        <v>4</v>
      </c>
      <c r="N28" s="22">
        <f t="shared" si="1"/>
        <v>32</v>
      </c>
      <c r="O28" s="10">
        <v>1528</v>
      </c>
      <c r="P28" s="23">
        <f t="shared" si="2"/>
        <v>191</v>
      </c>
      <c r="Q28" s="24">
        <f t="shared" si="3"/>
        <v>1560</v>
      </c>
    </row>
    <row r="29" spans="1:17" ht="18.600000000000001" thickBot="1">
      <c r="I29" s="25" t="s">
        <v>11</v>
      </c>
      <c r="J29" s="37" t="s">
        <v>81</v>
      </c>
      <c r="K29" s="55" t="s">
        <v>108</v>
      </c>
      <c r="L29" s="38">
        <v>138.16999999999999</v>
      </c>
      <c r="M29" s="22">
        <v>25</v>
      </c>
      <c r="N29" s="22">
        <f t="shared" si="1"/>
        <v>200</v>
      </c>
      <c r="O29" s="10">
        <v>1054</v>
      </c>
      <c r="P29" s="23">
        <f t="shared" si="2"/>
        <v>131.75</v>
      </c>
      <c r="Q29" s="24">
        <f t="shared" si="3"/>
        <v>1254</v>
      </c>
    </row>
    <row r="30" spans="1:17" ht="18.600000000000001" thickBot="1">
      <c r="I30" s="25" t="s">
        <v>11</v>
      </c>
      <c r="J30" s="26" t="s">
        <v>63</v>
      </c>
      <c r="K30" s="55" t="s">
        <v>113</v>
      </c>
      <c r="L30" s="21">
        <v>156.38999999999999</v>
      </c>
      <c r="M30" s="22">
        <v>25</v>
      </c>
      <c r="N30" s="22">
        <f t="shared" si="1"/>
        <v>200</v>
      </c>
      <c r="O30" s="10">
        <v>1082</v>
      </c>
      <c r="P30" s="23">
        <f t="shared" si="2"/>
        <v>135.25</v>
      </c>
      <c r="Q30" s="24">
        <f t="shared" si="3"/>
        <v>1282</v>
      </c>
    </row>
    <row r="31" spans="1:17" ht="18.600000000000001" thickBot="1">
      <c r="I31" s="25" t="s">
        <v>57</v>
      </c>
      <c r="J31" s="20" t="s">
        <v>1</v>
      </c>
      <c r="K31" s="55" t="s">
        <v>93</v>
      </c>
      <c r="L31" s="21">
        <v>191.6</v>
      </c>
      <c r="M31" s="22">
        <v>7</v>
      </c>
      <c r="N31" s="22">
        <f t="shared" si="1"/>
        <v>56</v>
      </c>
      <c r="O31" s="10">
        <v>1505</v>
      </c>
      <c r="P31" s="23">
        <f t="shared" si="2"/>
        <v>188.125</v>
      </c>
      <c r="Q31" s="24">
        <f t="shared" si="3"/>
        <v>1561</v>
      </c>
    </row>
    <row r="32" spans="1:17" ht="18.600000000000001" thickBot="1">
      <c r="I32" s="25" t="s">
        <v>12</v>
      </c>
      <c r="J32" s="26" t="s">
        <v>67</v>
      </c>
      <c r="K32" s="55" t="s">
        <v>114</v>
      </c>
      <c r="L32" s="21">
        <v>192.01</v>
      </c>
      <c r="M32" s="22">
        <v>7</v>
      </c>
      <c r="N32" s="22">
        <f t="shared" si="1"/>
        <v>56</v>
      </c>
      <c r="O32" s="10">
        <v>1533</v>
      </c>
      <c r="P32" s="23">
        <f t="shared" si="2"/>
        <v>191.625</v>
      </c>
      <c r="Q32" s="24">
        <f t="shared" si="3"/>
        <v>1589</v>
      </c>
    </row>
    <row r="33" spans="9:17" ht="18.600000000000001" thickBot="1">
      <c r="I33" s="25" t="s">
        <v>57</v>
      </c>
      <c r="J33" s="20" t="s">
        <v>58</v>
      </c>
      <c r="K33" s="55" t="s">
        <v>93</v>
      </c>
      <c r="L33" s="21">
        <v>176.25</v>
      </c>
      <c r="M33" s="22">
        <v>15</v>
      </c>
      <c r="N33" s="22">
        <f t="shared" si="1"/>
        <v>120</v>
      </c>
      <c r="O33" s="10">
        <v>1494</v>
      </c>
      <c r="P33" s="23">
        <f t="shared" si="2"/>
        <v>186.75</v>
      </c>
      <c r="Q33" s="24">
        <f t="shared" si="3"/>
        <v>1614</v>
      </c>
    </row>
    <row r="34" spans="9:17" ht="18.600000000000001" thickBot="1">
      <c r="I34" s="25" t="s">
        <v>57</v>
      </c>
      <c r="J34" s="20" t="s">
        <v>59</v>
      </c>
      <c r="K34" s="55" t="s">
        <v>93</v>
      </c>
      <c r="L34" s="21">
        <v>167.75</v>
      </c>
      <c r="M34" s="22">
        <v>19</v>
      </c>
      <c r="N34" s="22">
        <f t="shared" si="1"/>
        <v>152</v>
      </c>
      <c r="O34" s="10">
        <v>1338</v>
      </c>
      <c r="P34" s="23">
        <f t="shared" si="2"/>
        <v>167.25</v>
      </c>
      <c r="Q34" s="24">
        <f t="shared" si="3"/>
        <v>1490</v>
      </c>
    </row>
    <row r="35" spans="9:17" ht="18.600000000000001" thickBot="1">
      <c r="I35" s="25" t="s">
        <v>57</v>
      </c>
      <c r="J35" s="20" t="s">
        <v>26</v>
      </c>
      <c r="K35" s="55" t="s">
        <v>93</v>
      </c>
      <c r="L35" s="21">
        <v>179.91</v>
      </c>
      <c r="M35" s="22">
        <v>13</v>
      </c>
      <c r="N35" s="22">
        <f t="shared" si="1"/>
        <v>104</v>
      </c>
      <c r="O35" s="10">
        <v>1457</v>
      </c>
      <c r="P35" s="23">
        <f t="shared" si="2"/>
        <v>182.125</v>
      </c>
      <c r="Q35" s="24">
        <f t="shared" si="3"/>
        <v>1561</v>
      </c>
    </row>
    <row r="36" spans="9:17" ht="18.600000000000001" thickBot="1">
      <c r="I36" s="25" t="s">
        <v>14</v>
      </c>
      <c r="J36" s="37" t="s">
        <v>85</v>
      </c>
      <c r="K36" s="55" t="s">
        <v>94</v>
      </c>
      <c r="L36" s="21">
        <v>195.02</v>
      </c>
      <c r="M36" s="22">
        <v>5</v>
      </c>
      <c r="N36" s="22">
        <f t="shared" si="1"/>
        <v>40</v>
      </c>
      <c r="O36" s="10">
        <v>1724</v>
      </c>
      <c r="P36" s="23">
        <f t="shared" si="2"/>
        <v>215.5</v>
      </c>
      <c r="Q36" s="24">
        <f t="shared" si="3"/>
        <v>1764</v>
      </c>
    </row>
    <row r="37" spans="9:17" ht="18.600000000000001" thickBot="1">
      <c r="I37" s="25" t="s">
        <v>11</v>
      </c>
      <c r="J37" s="26" t="s">
        <v>0</v>
      </c>
      <c r="K37" s="55" t="s">
        <v>105</v>
      </c>
      <c r="L37" s="21">
        <v>208.53</v>
      </c>
      <c r="M37" s="22">
        <v>0</v>
      </c>
      <c r="N37" s="22">
        <f t="shared" si="1"/>
        <v>0</v>
      </c>
      <c r="O37" s="10">
        <v>1749</v>
      </c>
      <c r="P37" s="23">
        <f t="shared" si="2"/>
        <v>218.625</v>
      </c>
      <c r="Q37" s="24">
        <f t="shared" si="3"/>
        <v>1749</v>
      </c>
    </row>
    <row r="38" spans="9:17" ht="18.600000000000001" thickBot="1">
      <c r="I38" s="25" t="s">
        <v>11</v>
      </c>
      <c r="J38" s="34" t="s">
        <v>115</v>
      </c>
      <c r="K38" s="55" t="s">
        <v>105</v>
      </c>
      <c r="L38" s="21">
        <v>161.4</v>
      </c>
      <c r="M38" s="22">
        <v>22</v>
      </c>
      <c r="N38" s="22">
        <f t="shared" si="1"/>
        <v>176</v>
      </c>
      <c r="O38" s="10">
        <v>1155</v>
      </c>
      <c r="P38" s="23">
        <f t="shared" si="2"/>
        <v>144.375</v>
      </c>
      <c r="Q38" s="24">
        <f t="shared" si="3"/>
        <v>1331</v>
      </c>
    </row>
    <row r="39" spans="9:17" ht="15" thickBot="1"/>
    <row r="40" spans="9:17" ht="15.6">
      <c r="I40" s="102" t="s">
        <v>118</v>
      </c>
      <c r="J40" s="103"/>
      <c r="K40" s="103"/>
      <c r="L40" s="103"/>
      <c r="M40" s="103"/>
      <c r="N40" s="103"/>
      <c r="O40" s="103"/>
      <c r="P40" s="103"/>
      <c r="Q40" s="104"/>
    </row>
    <row r="41" spans="9:17" ht="16.2" thickBot="1">
      <c r="I41" s="111" t="s">
        <v>119</v>
      </c>
      <c r="J41" s="112"/>
      <c r="K41" s="112"/>
      <c r="L41" s="112"/>
      <c r="M41" s="112"/>
      <c r="N41" s="112"/>
      <c r="O41" s="112"/>
      <c r="P41" s="112"/>
      <c r="Q41" s="113"/>
    </row>
  </sheetData>
  <sortState ref="B5:G19">
    <sortCondition descending="1" ref="G5:G19"/>
  </sortState>
  <mergeCells count="12">
    <mergeCell ref="I1:Q1"/>
    <mergeCell ref="I2:Q2"/>
    <mergeCell ref="I3:Q3"/>
    <mergeCell ref="A1:G1"/>
    <mergeCell ref="A2:G2"/>
    <mergeCell ref="A3:G3"/>
    <mergeCell ref="I41:Q41"/>
    <mergeCell ref="A22:G22"/>
    <mergeCell ref="A23:G23"/>
    <mergeCell ref="I4:I5"/>
    <mergeCell ref="J4:J5"/>
    <mergeCell ref="I40:Q40"/>
  </mergeCells>
  <phoneticPr fontId="2" type="noConversion"/>
  <pageMargins left="1.6141732283464567" right="3.937007874015748E-2" top="0.74803149606299213" bottom="0.55118110236220474" header="0.31496062992125984" footer="0.31496062992125984"/>
  <pageSetup paperSize="9" scale="120" orientation="landscape" horizontalDpi="4294967295" r:id="rId1"/>
  <headerFooter>
    <oddHeader>&amp;R&amp;F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7"/>
  <sheetViews>
    <sheetView zoomScale="70" zoomScaleNormal="70" workbookViewId="0">
      <pane xSplit="11" ySplit="4" topLeftCell="N5" activePane="bottomRight" state="frozen"/>
      <selection pane="topRight" activeCell="L1" sqref="L1"/>
      <selection pane="bottomLeft" activeCell="A5" sqref="A5"/>
      <selection pane="bottomRight" activeCell="A3" sqref="A3:K3"/>
    </sheetView>
  </sheetViews>
  <sheetFormatPr defaultColWidth="9.109375" defaultRowHeight="14.4"/>
  <cols>
    <col min="1" max="1" width="9.109375" style="4"/>
    <col min="2" max="2" width="15.44140625" style="5" bestFit="1" customWidth="1"/>
    <col min="3" max="3" width="16.6640625" style="6" customWidth="1"/>
    <col min="4" max="4" width="5.6640625" style="4" bestFit="1" customWidth="1"/>
    <col min="5" max="5" width="19" style="4" customWidth="1"/>
    <col min="6" max="6" width="5.6640625" style="4" customWidth="1"/>
    <col min="7" max="7" width="19.33203125" style="4" customWidth="1"/>
    <col min="8" max="8" width="5.6640625" style="4" customWidth="1"/>
    <col min="9" max="9" width="18.88671875" style="6" customWidth="1"/>
    <col min="10" max="10" width="5.6640625" style="4" bestFit="1" customWidth="1"/>
    <col min="11" max="11" width="15.109375" style="5" customWidth="1"/>
    <col min="12" max="12" width="3.5546875" style="4" customWidth="1"/>
    <col min="13" max="13" width="10.33203125" bestFit="1" customWidth="1"/>
    <col min="14" max="14" width="20.5546875" bestFit="1" customWidth="1"/>
    <col min="15" max="15" width="13" bestFit="1" customWidth="1"/>
    <col min="16" max="16" width="10.33203125" bestFit="1" customWidth="1"/>
    <col min="17" max="18" width="7.44140625" bestFit="1" customWidth="1"/>
    <col min="19" max="19" width="8" customWidth="1"/>
    <col min="20" max="20" width="7.21875" bestFit="1" customWidth="1"/>
    <col min="21" max="21" width="13.109375" customWidth="1"/>
    <col min="22" max="16384" width="9.109375" style="4"/>
  </cols>
  <sheetData>
    <row r="1" spans="1:21" ht="18">
      <c r="A1" s="144" t="s">
        <v>61</v>
      </c>
      <c r="B1" s="130"/>
      <c r="C1" s="130"/>
      <c r="D1" s="130"/>
      <c r="E1" s="130"/>
      <c r="F1" s="130"/>
      <c r="G1" s="130"/>
      <c r="H1" s="130"/>
      <c r="I1" s="130"/>
      <c r="J1" s="130"/>
      <c r="K1" s="131"/>
      <c r="M1" s="107" t="s">
        <v>61</v>
      </c>
      <c r="N1" s="107"/>
      <c r="O1" s="107"/>
      <c r="P1" s="107"/>
      <c r="Q1" s="107"/>
      <c r="R1" s="107"/>
      <c r="S1" s="107"/>
      <c r="T1" s="107"/>
      <c r="U1" s="108"/>
    </row>
    <row r="2" spans="1:21" ht="18.600000000000001" thickBot="1">
      <c r="A2" s="132" t="s">
        <v>86</v>
      </c>
      <c r="B2" s="133"/>
      <c r="C2" s="133"/>
      <c r="D2" s="133"/>
      <c r="E2" s="133"/>
      <c r="F2" s="133"/>
      <c r="G2" s="133"/>
      <c r="H2" s="133"/>
      <c r="I2" s="133"/>
      <c r="J2" s="133"/>
      <c r="K2" s="134"/>
      <c r="M2" s="109" t="s">
        <v>87</v>
      </c>
      <c r="N2" s="109"/>
      <c r="O2" s="109"/>
      <c r="P2" s="109"/>
      <c r="Q2" s="109"/>
      <c r="R2" s="109"/>
      <c r="S2" s="109"/>
      <c r="T2" s="109"/>
      <c r="U2" s="110"/>
    </row>
    <row r="3" spans="1:21" ht="31.8" thickBot="1">
      <c r="A3" s="145" t="s">
        <v>49</v>
      </c>
      <c r="B3" s="146"/>
      <c r="C3" s="146"/>
      <c r="D3" s="146"/>
      <c r="E3" s="146"/>
      <c r="F3" s="146"/>
      <c r="G3" s="146"/>
      <c r="H3" s="146"/>
      <c r="I3" s="146"/>
      <c r="J3" s="146"/>
      <c r="K3" s="147"/>
      <c r="M3" s="105" t="s">
        <v>18</v>
      </c>
      <c r="N3" s="105"/>
      <c r="O3" s="105"/>
      <c r="P3" s="105"/>
      <c r="Q3" s="105"/>
      <c r="R3" s="105"/>
      <c r="S3" s="105"/>
      <c r="T3" s="105"/>
      <c r="U3" s="106"/>
    </row>
    <row r="4" spans="1:21" ht="27" customHeight="1" thickBot="1">
      <c r="A4" s="8"/>
      <c r="B4" s="15" t="s">
        <v>31</v>
      </c>
      <c r="C4" s="13" t="s">
        <v>50</v>
      </c>
      <c r="D4" s="80" t="s">
        <v>13</v>
      </c>
      <c r="E4" s="13" t="s">
        <v>51</v>
      </c>
      <c r="F4" s="80" t="s">
        <v>13</v>
      </c>
      <c r="G4" s="49" t="s">
        <v>52</v>
      </c>
      <c r="H4" s="80" t="s">
        <v>13</v>
      </c>
      <c r="I4" s="13" t="s">
        <v>53</v>
      </c>
      <c r="J4" s="83" t="s">
        <v>13</v>
      </c>
      <c r="K4" s="16" t="s">
        <v>54</v>
      </c>
      <c r="M4" s="120" t="s">
        <v>55</v>
      </c>
      <c r="N4" s="120" t="s">
        <v>117</v>
      </c>
      <c r="O4" s="76" t="s">
        <v>102</v>
      </c>
      <c r="P4" s="27" t="s">
        <v>89</v>
      </c>
      <c r="Q4" s="27" t="s">
        <v>90</v>
      </c>
      <c r="R4" s="27" t="s">
        <v>90</v>
      </c>
      <c r="S4" s="3" t="s">
        <v>16</v>
      </c>
      <c r="T4" s="3" t="s">
        <v>16</v>
      </c>
      <c r="U4" s="9" t="s">
        <v>13</v>
      </c>
    </row>
    <row r="5" spans="1:21" ht="36" customHeight="1" thickBot="1">
      <c r="A5" s="69" t="s">
        <v>19</v>
      </c>
      <c r="B5" s="99" t="s">
        <v>29</v>
      </c>
      <c r="C5" s="14" t="s">
        <v>7</v>
      </c>
      <c r="D5" s="78">
        <f>$U$28</f>
        <v>1560</v>
      </c>
      <c r="E5" s="14" t="s">
        <v>8</v>
      </c>
      <c r="F5" s="78">
        <f>$U$20</f>
        <v>1705</v>
      </c>
      <c r="G5" s="14" t="s">
        <v>67</v>
      </c>
      <c r="H5" s="78">
        <f>$U$32</f>
        <v>1589</v>
      </c>
      <c r="I5" s="47" t="s">
        <v>6</v>
      </c>
      <c r="J5" s="82">
        <f>$U$16</f>
        <v>1670</v>
      </c>
      <c r="K5" s="43">
        <f t="shared" ref="K5:K11" si="0">SUM(D5,F5,H5,J5)</f>
        <v>6524</v>
      </c>
      <c r="M5" s="121"/>
      <c r="N5" s="122"/>
      <c r="O5" s="64" t="s">
        <v>103</v>
      </c>
      <c r="P5" s="52">
        <v>42737</v>
      </c>
      <c r="Q5" s="1" t="s">
        <v>17</v>
      </c>
      <c r="R5" s="1" t="s">
        <v>82</v>
      </c>
      <c r="S5" s="2" t="s">
        <v>13</v>
      </c>
      <c r="T5" s="2" t="s">
        <v>15</v>
      </c>
      <c r="U5" s="53" t="s">
        <v>91</v>
      </c>
    </row>
    <row r="6" spans="1:21" ht="36" customHeight="1" thickBot="1">
      <c r="A6" s="70" t="s">
        <v>20</v>
      </c>
      <c r="B6" s="40" t="s">
        <v>71</v>
      </c>
      <c r="C6" s="32" t="s">
        <v>2</v>
      </c>
      <c r="D6" s="78">
        <f>$U$6</f>
        <v>1722</v>
      </c>
      <c r="E6" s="33" t="s">
        <v>3</v>
      </c>
      <c r="F6" s="78">
        <f>$U$11</f>
        <v>1531</v>
      </c>
      <c r="G6" s="32" t="s">
        <v>1</v>
      </c>
      <c r="H6" s="78">
        <f>$U$31</f>
        <v>1561</v>
      </c>
      <c r="I6" s="45" t="s">
        <v>79</v>
      </c>
      <c r="J6" s="82">
        <f>$U$22</f>
        <v>1701</v>
      </c>
      <c r="K6" s="43">
        <f t="shared" si="0"/>
        <v>6515</v>
      </c>
      <c r="M6" s="25" t="s">
        <v>57</v>
      </c>
      <c r="N6" s="20" t="s">
        <v>2</v>
      </c>
      <c r="O6" s="55" t="s">
        <v>92</v>
      </c>
      <c r="P6" s="21">
        <v>202.05</v>
      </c>
      <c r="Q6" s="22">
        <v>2</v>
      </c>
      <c r="R6" s="22">
        <f t="shared" ref="R6:R38" si="1">8*Q6</f>
        <v>16</v>
      </c>
      <c r="S6" s="10">
        <v>1706</v>
      </c>
      <c r="T6" s="23">
        <f t="shared" ref="T6:T38" si="2">S6/8</f>
        <v>213.25</v>
      </c>
      <c r="U6" s="24">
        <f t="shared" ref="U6:U38" si="3">R6+S6</f>
        <v>1722</v>
      </c>
    </row>
    <row r="7" spans="1:21" ht="36" customHeight="1" thickBot="1">
      <c r="A7" s="71" t="s">
        <v>21</v>
      </c>
      <c r="B7" s="40" t="s">
        <v>72</v>
      </c>
      <c r="C7" s="32" t="s">
        <v>26</v>
      </c>
      <c r="D7" s="78">
        <f>$U$35</f>
        <v>1561</v>
      </c>
      <c r="E7" s="32" t="s">
        <v>60</v>
      </c>
      <c r="F7" s="78">
        <f>$U$25</f>
        <v>1683</v>
      </c>
      <c r="G7" s="32" t="s">
        <v>58</v>
      </c>
      <c r="H7" s="78">
        <f>$U$33</f>
        <v>1614</v>
      </c>
      <c r="I7" s="44" t="s">
        <v>59</v>
      </c>
      <c r="J7" s="82">
        <f>$U$34</f>
        <v>1490</v>
      </c>
      <c r="K7" s="42">
        <f t="shared" si="0"/>
        <v>6348</v>
      </c>
      <c r="M7" s="25" t="s">
        <v>11</v>
      </c>
      <c r="N7" s="26" t="s">
        <v>66</v>
      </c>
      <c r="O7" s="55" t="s">
        <v>104</v>
      </c>
      <c r="P7" s="21">
        <v>148.28</v>
      </c>
      <c r="Q7" s="22">
        <v>25</v>
      </c>
      <c r="R7" s="22">
        <f t="shared" si="1"/>
        <v>200</v>
      </c>
      <c r="S7" s="10">
        <v>1295</v>
      </c>
      <c r="T7" s="23">
        <f t="shared" si="2"/>
        <v>161.875</v>
      </c>
      <c r="U7" s="24">
        <f t="shared" si="3"/>
        <v>1495</v>
      </c>
    </row>
    <row r="8" spans="1:21" ht="36" customHeight="1" thickBot="1">
      <c r="A8" s="31" t="s">
        <v>22</v>
      </c>
      <c r="B8" s="40" t="s">
        <v>32</v>
      </c>
      <c r="C8" s="14" t="s">
        <v>0</v>
      </c>
      <c r="D8" s="78">
        <f>$U$37</f>
        <v>1749</v>
      </c>
      <c r="E8" s="14" t="s">
        <v>62</v>
      </c>
      <c r="F8" s="78">
        <f>$U$8</f>
        <v>1680</v>
      </c>
      <c r="G8" s="14" t="s">
        <v>39</v>
      </c>
      <c r="H8" s="78">
        <f>$U$18</f>
        <v>1528</v>
      </c>
      <c r="I8" s="46" t="s">
        <v>63</v>
      </c>
      <c r="J8" s="82">
        <f>$U$30</f>
        <v>1282</v>
      </c>
      <c r="K8" s="42">
        <f t="shared" si="0"/>
        <v>6239</v>
      </c>
      <c r="M8" s="25" t="s">
        <v>11</v>
      </c>
      <c r="N8" s="37" t="s">
        <v>77</v>
      </c>
      <c r="O8" s="55" t="s">
        <v>105</v>
      </c>
      <c r="P8" s="21">
        <v>198.33</v>
      </c>
      <c r="Q8" s="22">
        <v>4</v>
      </c>
      <c r="R8" s="22">
        <f t="shared" si="1"/>
        <v>32</v>
      </c>
      <c r="S8" s="10">
        <v>1648</v>
      </c>
      <c r="T8" s="23">
        <f t="shared" si="2"/>
        <v>206</v>
      </c>
      <c r="U8" s="24">
        <f t="shared" si="3"/>
        <v>1680</v>
      </c>
    </row>
    <row r="9" spans="1:21" ht="36" customHeight="1" thickBot="1">
      <c r="A9" s="31" t="s">
        <v>23</v>
      </c>
      <c r="B9" s="41" t="s">
        <v>30</v>
      </c>
      <c r="C9" s="14" t="s">
        <v>68</v>
      </c>
      <c r="D9" s="78">
        <f>$U$9</f>
        <v>1583</v>
      </c>
      <c r="E9" s="14" t="s">
        <v>69</v>
      </c>
      <c r="F9" s="78">
        <f>$U$10</f>
        <v>1513</v>
      </c>
      <c r="G9" s="14" t="s">
        <v>70</v>
      </c>
      <c r="H9" s="78">
        <f>$U$19</f>
        <v>1439</v>
      </c>
      <c r="I9" s="47" t="s">
        <v>9</v>
      </c>
      <c r="J9" s="82">
        <f>$U$14</f>
        <v>1507</v>
      </c>
      <c r="K9" s="42">
        <f t="shared" si="0"/>
        <v>6042</v>
      </c>
      <c r="M9" s="25" t="s">
        <v>12</v>
      </c>
      <c r="N9" s="26" t="s">
        <v>68</v>
      </c>
      <c r="O9" s="55" t="s">
        <v>106</v>
      </c>
      <c r="P9" s="21">
        <v>184.38</v>
      </c>
      <c r="Q9" s="22">
        <v>11</v>
      </c>
      <c r="R9" s="22">
        <f t="shared" si="1"/>
        <v>88</v>
      </c>
      <c r="S9" s="10">
        <v>1495</v>
      </c>
      <c r="T9" s="23">
        <f t="shared" si="2"/>
        <v>186.875</v>
      </c>
      <c r="U9" s="24">
        <f t="shared" si="3"/>
        <v>1583</v>
      </c>
    </row>
    <row r="10" spans="1:21" ht="36" customHeight="1" thickBot="1">
      <c r="A10" s="31" t="s">
        <v>24</v>
      </c>
      <c r="B10" s="40" t="s">
        <v>33</v>
      </c>
      <c r="C10" s="94" t="s">
        <v>88</v>
      </c>
      <c r="D10" s="78">
        <f>$U$12</f>
        <v>1416</v>
      </c>
      <c r="E10" s="94" t="s">
        <v>27</v>
      </c>
      <c r="F10" s="78">
        <f>$U$26</f>
        <v>1350</v>
      </c>
      <c r="G10" s="94" t="s">
        <v>28</v>
      </c>
      <c r="H10" s="78">
        <f>$U$27</f>
        <v>1472</v>
      </c>
      <c r="I10" s="48" t="s">
        <v>76</v>
      </c>
      <c r="J10" s="82">
        <f>$U$15</f>
        <v>1377</v>
      </c>
      <c r="K10" s="42">
        <f t="shared" si="0"/>
        <v>5615</v>
      </c>
      <c r="M10" s="25" t="s">
        <v>12</v>
      </c>
      <c r="N10" s="26" t="s">
        <v>69</v>
      </c>
      <c r="O10" s="55" t="s">
        <v>106</v>
      </c>
      <c r="P10" s="21">
        <v>179.47</v>
      </c>
      <c r="Q10" s="22">
        <v>13</v>
      </c>
      <c r="R10" s="22">
        <f t="shared" si="1"/>
        <v>104</v>
      </c>
      <c r="S10" s="10">
        <v>1409</v>
      </c>
      <c r="T10" s="23">
        <f t="shared" si="2"/>
        <v>176.125</v>
      </c>
      <c r="U10" s="24">
        <f t="shared" si="3"/>
        <v>1513</v>
      </c>
    </row>
    <row r="11" spans="1:21" ht="36" customHeight="1" thickBot="1">
      <c r="A11" s="31" t="s">
        <v>25</v>
      </c>
      <c r="B11" s="85" t="s">
        <v>34</v>
      </c>
      <c r="C11" s="93" t="s">
        <v>65</v>
      </c>
      <c r="D11" s="78">
        <f>$U$23</f>
        <v>1499</v>
      </c>
      <c r="E11" s="93" t="s">
        <v>66</v>
      </c>
      <c r="F11" s="86">
        <f>$U$7</f>
        <v>1495</v>
      </c>
      <c r="G11" s="95" t="s">
        <v>115</v>
      </c>
      <c r="H11" s="86">
        <f>$U$38</f>
        <v>1331</v>
      </c>
      <c r="I11" s="96" t="s">
        <v>81</v>
      </c>
      <c r="J11" s="82">
        <f>$U$29</f>
        <v>1254</v>
      </c>
      <c r="K11" s="42">
        <f t="shared" si="0"/>
        <v>5579</v>
      </c>
      <c r="M11" s="25" t="s">
        <v>57</v>
      </c>
      <c r="N11" s="20" t="s">
        <v>3</v>
      </c>
      <c r="O11" s="55" t="s">
        <v>93</v>
      </c>
      <c r="P11" s="21">
        <v>200.74</v>
      </c>
      <c r="Q11" s="22">
        <v>2</v>
      </c>
      <c r="R11" s="22">
        <f t="shared" si="1"/>
        <v>16</v>
      </c>
      <c r="S11" s="10">
        <v>1515</v>
      </c>
      <c r="T11" s="23">
        <f t="shared" si="2"/>
        <v>189.375</v>
      </c>
      <c r="U11" s="24">
        <f t="shared" si="3"/>
        <v>1531</v>
      </c>
    </row>
    <row r="12" spans="1:21" ht="36" customHeight="1" thickBot="1">
      <c r="B12" s="141" t="s">
        <v>124</v>
      </c>
      <c r="C12" s="142"/>
      <c r="D12" s="142"/>
      <c r="E12" s="142"/>
      <c r="F12" s="142"/>
      <c r="G12" s="142"/>
      <c r="H12" s="142"/>
      <c r="I12" s="143"/>
      <c r="M12" s="25" t="s">
        <v>12</v>
      </c>
      <c r="N12" s="20" t="s">
        <v>88</v>
      </c>
      <c r="O12" s="55" t="s">
        <v>107</v>
      </c>
      <c r="P12" s="21">
        <v>162.94999999999999</v>
      </c>
      <c r="Q12" s="22">
        <v>21</v>
      </c>
      <c r="R12" s="22">
        <f t="shared" si="1"/>
        <v>168</v>
      </c>
      <c r="S12" s="10">
        <v>1248</v>
      </c>
      <c r="T12" s="23">
        <f t="shared" si="2"/>
        <v>156</v>
      </c>
      <c r="U12" s="24">
        <f t="shared" si="3"/>
        <v>1416</v>
      </c>
    </row>
    <row r="13" spans="1:21" ht="26.25" customHeight="1" thickBot="1">
      <c r="B13" s="138" t="s">
        <v>125</v>
      </c>
      <c r="C13" s="139"/>
      <c r="D13" s="139"/>
      <c r="E13" s="139"/>
      <c r="F13" s="139"/>
      <c r="G13" s="139"/>
      <c r="H13" s="139"/>
      <c r="I13" s="140"/>
      <c r="M13" s="25" t="s">
        <v>11</v>
      </c>
      <c r="N13" s="26" t="s">
        <v>64</v>
      </c>
      <c r="O13" s="55" t="s">
        <v>108</v>
      </c>
      <c r="P13" s="21">
        <v>163.54</v>
      </c>
      <c r="Q13" s="22">
        <v>21</v>
      </c>
      <c r="R13" s="22">
        <f t="shared" si="1"/>
        <v>168</v>
      </c>
      <c r="S13" s="10">
        <v>1169</v>
      </c>
      <c r="T13" s="23">
        <f t="shared" si="2"/>
        <v>146.125</v>
      </c>
      <c r="U13" s="24">
        <f t="shared" si="3"/>
        <v>1337</v>
      </c>
    </row>
    <row r="14" spans="1:21" ht="26.25" customHeight="1" thickBot="1">
      <c r="M14" s="25" t="s">
        <v>12</v>
      </c>
      <c r="N14" s="26" t="s">
        <v>9</v>
      </c>
      <c r="O14" s="55" t="s">
        <v>106</v>
      </c>
      <c r="P14" s="21">
        <v>167.59</v>
      </c>
      <c r="Q14" s="22">
        <v>19</v>
      </c>
      <c r="R14" s="22">
        <f t="shared" si="1"/>
        <v>152</v>
      </c>
      <c r="S14" s="10">
        <v>1355</v>
      </c>
      <c r="T14" s="23">
        <f t="shared" si="2"/>
        <v>169.375</v>
      </c>
      <c r="U14" s="24">
        <f t="shared" si="3"/>
        <v>1507</v>
      </c>
    </row>
    <row r="15" spans="1:21" ht="26.25" customHeight="1" thickBot="1">
      <c r="M15" s="25" t="s">
        <v>12</v>
      </c>
      <c r="N15" s="37" t="s">
        <v>76</v>
      </c>
      <c r="O15" s="55" t="s">
        <v>106</v>
      </c>
      <c r="P15" s="21">
        <v>150.72</v>
      </c>
      <c r="Q15" s="22">
        <v>25</v>
      </c>
      <c r="R15" s="22">
        <f t="shared" si="1"/>
        <v>200</v>
      </c>
      <c r="S15" s="10">
        <v>1177</v>
      </c>
      <c r="T15" s="23">
        <f t="shared" si="2"/>
        <v>147.125</v>
      </c>
      <c r="U15" s="24">
        <f t="shared" si="3"/>
        <v>1377</v>
      </c>
    </row>
    <row r="16" spans="1:21" ht="26.25" customHeight="1" thickBot="1">
      <c r="M16" s="25" t="s">
        <v>12</v>
      </c>
      <c r="N16" s="26" t="s">
        <v>6</v>
      </c>
      <c r="O16" s="55" t="s">
        <v>109</v>
      </c>
      <c r="P16" s="21">
        <v>189.46</v>
      </c>
      <c r="Q16" s="22">
        <v>8</v>
      </c>
      <c r="R16" s="22">
        <f t="shared" si="1"/>
        <v>64</v>
      </c>
      <c r="S16" s="10">
        <v>1606</v>
      </c>
      <c r="T16" s="23">
        <f t="shared" si="2"/>
        <v>200.75</v>
      </c>
      <c r="U16" s="24">
        <f t="shared" si="3"/>
        <v>1670</v>
      </c>
    </row>
    <row r="17" spans="13:21" ht="26.25" customHeight="1" thickBot="1">
      <c r="M17" s="25" t="s">
        <v>12</v>
      </c>
      <c r="N17" s="34" t="s">
        <v>78</v>
      </c>
      <c r="O17" s="55" t="s">
        <v>109</v>
      </c>
      <c r="P17" s="21">
        <v>149.06</v>
      </c>
      <c r="Q17" s="22">
        <v>25</v>
      </c>
      <c r="R17" s="22">
        <f t="shared" si="1"/>
        <v>200</v>
      </c>
      <c r="S17" s="10">
        <v>1155</v>
      </c>
      <c r="T17" s="23">
        <f t="shared" si="2"/>
        <v>144.375</v>
      </c>
      <c r="U17" s="24">
        <f t="shared" si="3"/>
        <v>1355</v>
      </c>
    </row>
    <row r="18" spans="13:21" ht="26.25" customHeight="1" thickBot="1">
      <c r="M18" s="25" t="s">
        <v>11</v>
      </c>
      <c r="N18" s="26" t="s">
        <v>39</v>
      </c>
      <c r="O18" s="55" t="s">
        <v>110</v>
      </c>
      <c r="P18" s="21">
        <v>180.49</v>
      </c>
      <c r="Q18" s="22">
        <v>13</v>
      </c>
      <c r="R18" s="22">
        <f t="shared" si="1"/>
        <v>104</v>
      </c>
      <c r="S18" s="10">
        <v>1424</v>
      </c>
      <c r="T18" s="23">
        <f t="shared" si="2"/>
        <v>178</v>
      </c>
      <c r="U18" s="24">
        <f t="shared" si="3"/>
        <v>1528</v>
      </c>
    </row>
    <row r="19" spans="13:21" ht="26.25" customHeight="1" thickBot="1">
      <c r="M19" s="25" t="s">
        <v>12</v>
      </c>
      <c r="N19" s="37" t="s">
        <v>80</v>
      </c>
      <c r="O19" s="55" t="s">
        <v>106</v>
      </c>
      <c r="P19" s="21">
        <v>175.33</v>
      </c>
      <c r="Q19" s="22">
        <v>15</v>
      </c>
      <c r="R19" s="22">
        <f t="shared" si="1"/>
        <v>120</v>
      </c>
      <c r="S19" s="10">
        <v>1319</v>
      </c>
      <c r="T19" s="23">
        <f t="shared" si="2"/>
        <v>164.875</v>
      </c>
      <c r="U19" s="24">
        <f t="shared" si="3"/>
        <v>1439</v>
      </c>
    </row>
    <row r="20" spans="13:21" ht="26.25" customHeight="1" thickBot="1">
      <c r="M20" s="25" t="s">
        <v>12</v>
      </c>
      <c r="N20" s="26" t="s">
        <v>8</v>
      </c>
      <c r="O20" s="55" t="s">
        <v>111</v>
      </c>
      <c r="P20" s="21">
        <v>192.12</v>
      </c>
      <c r="Q20" s="22">
        <v>7</v>
      </c>
      <c r="R20" s="22">
        <f t="shared" si="1"/>
        <v>56</v>
      </c>
      <c r="S20" s="10">
        <v>1649</v>
      </c>
      <c r="T20" s="23">
        <f t="shared" si="2"/>
        <v>206.125</v>
      </c>
      <c r="U20" s="24">
        <f t="shared" si="3"/>
        <v>1705</v>
      </c>
    </row>
    <row r="21" spans="13:21" ht="26.25" customHeight="1" thickBot="1">
      <c r="M21" s="25" t="s">
        <v>14</v>
      </c>
      <c r="N21" s="20" t="s">
        <v>5</v>
      </c>
      <c r="O21" s="55" t="s">
        <v>112</v>
      </c>
      <c r="P21" s="21">
        <v>167.87</v>
      </c>
      <c r="Q21" s="22">
        <v>19</v>
      </c>
      <c r="R21" s="22">
        <f t="shared" si="1"/>
        <v>152</v>
      </c>
      <c r="S21" s="10">
        <v>1257</v>
      </c>
      <c r="T21" s="23">
        <f t="shared" si="2"/>
        <v>157.125</v>
      </c>
      <c r="U21" s="24">
        <f t="shared" si="3"/>
        <v>1409</v>
      </c>
    </row>
    <row r="22" spans="13:21" ht="26.25" customHeight="1" thickBot="1">
      <c r="M22" s="25" t="s">
        <v>57</v>
      </c>
      <c r="N22" s="37" t="s">
        <v>79</v>
      </c>
      <c r="O22" s="55" t="s">
        <v>93</v>
      </c>
      <c r="P22" s="21">
        <v>179.52</v>
      </c>
      <c r="Q22" s="22">
        <v>13</v>
      </c>
      <c r="R22" s="22">
        <f t="shared" si="1"/>
        <v>104</v>
      </c>
      <c r="S22" s="10">
        <v>1597</v>
      </c>
      <c r="T22" s="23">
        <f t="shared" si="2"/>
        <v>199.625</v>
      </c>
      <c r="U22" s="24">
        <f t="shared" si="3"/>
        <v>1701</v>
      </c>
    </row>
    <row r="23" spans="13:21" ht="26.25" customHeight="1" thickBot="1">
      <c r="M23" s="25" t="s">
        <v>11</v>
      </c>
      <c r="N23" s="26" t="s">
        <v>65</v>
      </c>
      <c r="O23" s="55" t="s">
        <v>110</v>
      </c>
      <c r="P23" s="21">
        <v>155.66999999999999</v>
      </c>
      <c r="Q23" s="22">
        <v>25</v>
      </c>
      <c r="R23" s="22">
        <f t="shared" si="1"/>
        <v>200</v>
      </c>
      <c r="S23" s="10">
        <v>1299</v>
      </c>
      <c r="T23" s="23">
        <f t="shared" si="2"/>
        <v>162.375</v>
      </c>
      <c r="U23" s="24">
        <f t="shared" si="3"/>
        <v>1499</v>
      </c>
    </row>
    <row r="24" spans="13:21" ht="26.25" customHeight="1" thickBot="1">
      <c r="M24" s="25" t="s">
        <v>57</v>
      </c>
      <c r="N24" s="20" t="s">
        <v>4</v>
      </c>
      <c r="O24" s="55" t="s">
        <v>93</v>
      </c>
      <c r="P24" s="21">
        <v>176.27</v>
      </c>
      <c r="Q24" s="22">
        <v>15</v>
      </c>
      <c r="R24" s="22">
        <f t="shared" si="1"/>
        <v>120</v>
      </c>
      <c r="S24" s="10">
        <v>1467</v>
      </c>
      <c r="T24" s="23">
        <f t="shared" si="2"/>
        <v>183.375</v>
      </c>
      <c r="U24" s="24">
        <f t="shared" si="3"/>
        <v>1587</v>
      </c>
    </row>
    <row r="25" spans="13:21" ht="26.25" customHeight="1" thickBot="1">
      <c r="M25" s="25" t="s">
        <v>57</v>
      </c>
      <c r="N25" s="20" t="s">
        <v>60</v>
      </c>
      <c r="O25" s="55" t="s">
        <v>93</v>
      </c>
      <c r="P25" s="21">
        <v>174.78</v>
      </c>
      <c r="Q25" s="22">
        <v>15</v>
      </c>
      <c r="R25" s="22">
        <f t="shared" si="1"/>
        <v>120</v>
      </c>
      <c r="S25" s="10">
        <v>1563</v>
      </c>
      <c r="T25" s="23">
        <f t="shared" si="2"/>
        <v>195.375</v>
      </c>
      <c r="U25" s="24">
        <f t="shared" si="3"/>
        <v>1683</v>
      </c>
    </row>
    <row r="26" spans="13:21" ht="26.25" customHeight="1" thickBot="1">
      <c r="M26" s="25" t="s">
        <v>12</v>
      </c>
      <c r="N26" s="26" t="s">
        <v>27</v>
      </c>
      <c r="O26" s="55" t="s">
        <v>106</v>
      </c>
      <c r="P26" s="21">
        <v>155.97</v>
      </c>
      <c r="Q26" s="22">
        <v>25</v>
      </c>
      <c r="R26" s="22">
        <f t="shared" si="1"/>
        <v>200</v>
      </c>
      <c r="S26" s="10">
        <v>1150</v>
      </c>
      <c r="T26" s="23">
        <f t="shared" si="2"/>
        <v>143.75</v>
      </c>
      <c r="U26" s="24">
        <f t="shared" si="3"/>
        <v>1350</v>
      </c>
    </row>
    <row r="27" spans="13:21" ht="26.25" customHeight="1" thickBot="1">
      <c r="M27" s="25" t="s">
        <v>12</v>
      </c>
      <c r="N27" s="26" t="s">
        <v>28</v>
      </c>
      <c r="O27" s="55" t="s">
        <v>106</v>
      </c>
      <c r="P27" s="21">
        <v>151.87</v>
      </c>
      <c r="Q27" s="22">
        <v>25</v>
      </c>
      <c r="R27" s="22">
        <f t="shared" si="1"/>
        <v>200</v>
      </c>
      <c r="S27" s="10">
        <v>1272</v>
      </c>
      <c r="T27" s="23">
        <f t="shared" si="2"/>
        <v>159</v>
      </c>
      <c r="U27" s="24">
        <f t="shared" si="3"/>
        <v>1472</v>
      </c>
    </row>
    <row r="28" spans="13:21" ht="26.25" customHeight="1" thickBot="1">
      <c r="M28" s="25" t="s">
        <v>12</v>
      </c>
      <c r="N28" s="37" t="s">
        <v>7</v>
      </c>
      <c r="O28" s="55" t="s">
        <v>111</v>
      </c>
      <c r="P28" s="21">
        <v>197.65</v>
      </c>
      <c r="Q28" s="22">
        <v>4</v>
      </c>
      <c r="R28" s="22">
        <f t="shared" si="1"/>
        <v>32</v>
      </c>
      <c r="S28" s="10">
        <v>1528</v>
      </c>
      <c r="T28" s="23">
        <f t="shared" si="2"/>
        <v>191</v>
      </c>
      <c r="U28" s="24">
        <f t="shared" si="3"/>
        <v>1560</v>
      </c>
    </row>
    <row r="29" spans="13:21" ht="26.25" customHeight="1" thickBot="1">
      <c r="M29" s="25" t="s">
        <v>11</v>
      </c>
      <c r="N29" s="37" t="s">
        <v>81</v>
      </c>
      <c r="O29" s="55" t="s">
        <v>108</v>
      </c>
      <c r="P29" s="38">
        <v>138.16999999999999</v>
      </c>
      <c r="Q29" s="22">
        <v>25</v>
      </c>
      <c r="R29" s="22">
        <f t="shared" si="1"/>
        <v>200</v>
      </c>
      <c r="S29" s="10">
        <v>1054</v>
      </c>
      <c r="T29" s="23">
        <f t="shared" si="2"/>
        <v>131.75</v>
      </c>
      <c r="U29" s="24">
        <f t="shared" si="3"/>
        <v>1254</v>
      </c>
    </row>
    <row r="30" spans="13:21" ht="26.25" customHeight="1" thickBot="1">
      <c r="M30" s="25" t="s">
        <v>11</v>
      </c>
      <c r="N30" s="26" t="s">
        <v>63</v>
      </c>
      <c r="O30" s="55" t="s">
        <v>113</v>
      </c>
      <c r="P30" s="21">
        <v>156.38999999999999</v>
      </c>
      <c r="Q30" s="22">
        <v>25</v>
      </c>
      <c r="R30" s="22">
        <f t="shared" si="1"/>
        <v>200</v>
      </c>
      <c r="S30" s="10">
        <v>1082</v>
      </c>
      <c r="T30" s="23">
        <f t="shared" si="2"/>
        <v>135.25</v>
      </c>
      <c r="U30" s="24">
        <f t="shared" si="3"/>
        <v>1282</v>
      </c>
    </row>
    <row r="31" spans="13:21" ht="26.25" customHeight="1" thickBot="1">
      <c r="M31" s="25" t="s">
        <v>57</v>
      </c>
      <c r="N31" s="20" t="s">
        <v>1</v>
      </c>
      <c r="O31" s="55" t="s">
        <v>93</v>
      </c>
      <c r="P31" s="21">
        <v>191.6</v>
      </c>
      <c r="Q31" s="22">
        <v>7</v>
      </c>
      <c r="R31" s="22">
        <f t="shared" si="1"/>
        <v>56</v>
      </c>
      <c r="S31" s="10">
        <v>1505</v>
      </c>
      <c r="T31" s="23">
        <f t="shared" si="2"/>
        <v>188.125</v>
      </c>
      <c r="U31" s="24">
        <f t="shared" si="3"/>
        <v>1561</v>
      </c>
    </row>
    <row r="32" spans="13:21" ht="26.25" customHeight="1" thickBot="1">
      <c r="M32" s="25" t="s">
        <v>12</v>
      </c>
      <c r="N32" s="26" t="s">
        <v>67</v>
      </c>
      <c r="O32" s="55" t="s">
        <v>114</v>
      </c>
      <c r="P32" s="21">
        <v>192.01</v>
      </c>
      <c r="Q32" s="22">
        <v>7</v>
      </c>
      <c r="R32" s="22">
        <f t="shared" si="1"/>
        <v>56</v>
      </c>
      <c r="S32" s="10">
        <v>1533</v>
      </c>
      <c r="T32" s="23">
        <f t="shared" si="2"/>
        <v>191.625</v>
      </c>
      <c r="U32" s="24">
        <f t="shared" si="3"/>
        <v>1589</v>
      </c>
    </row>
    <row r="33" spans="13:21" ht="26.25" customHeight="1" thickBot="1">
      <c r="M33" s="25" t="s">
        <v>57</v>
      </c>
      <c r="N33" s="20" t="s">
        <v>58</v>
      </c>
      <c r="O33" s="55" t="s">
        <v>93</v>
      </c>
      <c r="P33" s="21">
        <v>176.25</v>
      </c>
      <c r="Q33" s="22">
        <v>15</v>
      </c>
      <c r="R33" s="22">
        <f t="shared" si="1"/>
        <v>120</v>
      </c>
      <c r="S33" s="10">
        <v>1494</v>
      </c>
      <c r="T33" s="23">
        <f t="shared" si="2"/>
        <v>186.75</v>
      </c>
      <c r="U33" s="24">
        <f t="shared" si="3"/>
        <v>1614</v>
      </c>
    </row>
    <row r="34" spans="13:21" ht="26.25" customHeight="1" thickBot="1">
      <c r="M34" s="25" t="s">
        <v>57</v>
      </c>
      <c r="N34" s="20" t="s">
        <v>59</v>
      </c>
      <c r="O34" s="55" t="s">
        <v>93</v>
      </c>
      <c r="P34" s="21">
        <v>167.75</v>
      </c>
      <c r="Q34" s="22">
        <v>19</v>
      </c>
      <c r="R34" s="22">
        <f t="shared" si="1"/>
        <v>152</v>
      </c>
      <c r="S34" s="10">
        <v>1338</v>
      </c>
      <c r="T34" s="23">
        <f t="shared" si="2"/>
        <v>167.25</v>
      </c>
      <c r="U34" s="24">
        <f t="shared" si="3"/>
        <v>1490</v>
      </c>
    </row>
    <row r="35" spans="13:21" ht="26.25" customHeight="1" thickBot="1">
      <c r="M35" s="25" t="s">
        <v>57</v>
      </c>
      <c r="N35" s="20" t="s">
        <v>26</v>
      </c>
      <c r="O35" s="55" t="s">
        <v>93</v>
      </c>
      <c r="P35" s="21">
        <v>179.91</v>
      </c>
      <c r="Q35" s="22">
        <v>13</v>
      </c>
      <c r="R35" s="22">
        <f t="shared" si="1"/>
        <v>104</v>
      </c>
      <c r="S35" s="10">
        <v>1457</v>
      </c>
      <c r="T35" s="23">
        <f t="shared" si="2"/>
        <v>182.125</v>
      </c>
      <c r="U35" s="24">
        <f t="shared" si="3"/>
        <v>1561</v>
      </c>
    </row>
    <row r="36" spans="13:21" ht="26.25" customHeight="1" thickBot="1">
      <c r="M36" s="25" t="s">
        <v>14</v>
      </c>
      <c r="N36" s="37" t="s">
        <v>85</v>
      </c>
      <c r="O36" s="55" t="s">
        <v>94</v>
      </c>
      <c r="P36" s="21">
        <v>195.02</v>
      </c>
      <c r="Q36" s="22">
        <v>5</v>
      </c>
      <c r="R36" s="22">
        <f t="shared" si="1"/>
        <v>40</v>
      </c>
      <c r="S36" s="10">
        <v>1724</v>
      </c>
      <c r="T36" s="23">
        <f t="shared" si="2"/>
        <v>215.5</v>
      </c>
      <c r="U36" s="24">
        <f t="shared" si="3"/>
        <v>1764</v>
      </c>
    </row>
    <row r="37" spans="13:21" ht="26.25" customHeight="1" thickBot="1">
      <c r="M37" s="25" t="s">
        <v>11</v>
      </c>
      <c r="N37" s="26" t="s">
        <v>0</v>
      </c>
      <c r="O37" s="55" t="s">
        <v>105</v>
      </c>
      <c r="P37" s="21">
        <v>208.53</v>
      </c>
      <c r="Q37" s="22">
        <v>0</v>
      </c>
      <c r="R37" s="22">
        <f t="shared" si="1"/>
        <v>0</v>
      </c>
      <c r="S37" s="10">
        <v>1749</v>
      </c>
      <c r="T37" s="23">
        <f t="shared" si="2"/>
        <v>218.625</v>
      </c>
      <c r="U37" s="24">
        <f t="shared" si="3"/>
        <v>1749</v>
      </c>
    </row>
    <row r="38" spans="13:21" ht="26.25" customHeight="1" thickBot="1">
      <c r="M38" s="25" t="s">
        <v>11</v>
      </c>
      <c r="N38" s="34" t="s">
        <v>115</v>
      </c>
      <c r="O38" s="55" t="s">
        <v>105</v>
      </c>
      <c r="P38" s="21">
        <v>161.4</v>
      </c>
      <c r="Q38" s="22">
        <v>22</v>
      </c>
      <c r="R38" s="22">
        <f t="shared" si="1"/>
        <v>176</v>
      </c>
      <c r="S38" s="10">
        <v>1155</v>
      </c>
      <c r="T38" s="23">
        <f t="shared" si="2"/>
        <v>144.375</v>
      </c>
      <c r="U38" s="24">
        <f t="shared" si="3"/>
        <v>1331</v>
      </c>
    </row>
    <row r="39" spans="13:21" ht="26.25" customHeight="1" thickBot="1"/>
    <row r="40" spans="13:21" ht="26.25" customHeight="1">
      <c r="M40" s="102" t="s">
        <v>118</v>
      </c>
      <c r="N40" s="103"/>
      <c r="O40" s="103"/>
      <c r="P40" s="103"/>
      <c r="Q40" s="103"/>
      <c r="R40" s="103"/>
      <c r="S40" s="103"/>
      <c r="T40" s="103"/>
      <c r="U40" s="104"/>
    </row>
    <row r="41" spans="13:21" ht="26.25" customHeight="1" thickBot="1">
      <c r="M41" s="111" t="s">
        <v>119</v>
      </c>
      <c r="N41" s="112"/>
      <c r="O41" s="112"/>
      <c r="P41" s="112"/>
      <c r="Q41" s="112"/>
      <c r="R41" s="112"/>
      <c r="S41" s="112"/>
      <c r="T41" s="112"/>
      <c r="U41" s="113"/>
    </row>
    <row r="42" spans="13:21" ht="26.25" customHeight="1"/>
    <row r="43" spans="13:21" ht="26.25" customHeight="1"/>
    <row r="44" spans="13:21" ht="26.25" customHeight="1"/>
    <row r="45" spans="13:21" ht="26.25" customHeight="1"/>
    <row r="46" spans="13:21" ht="26.25" customHeight="1"/>
    <row r="47" spans="13:21" ht="26.25" customHeight="1"/>
  </sheetData>
  <sortState ref="B5:K11">
    <sortCondition descending="1" ref="K5:K11"/>
  </sortState>
  <mergeCells count="12">
    <mergeCell ref="M1:U1"/>
    <mergeCell ref="M2:U2"/>
    <mergeCell ref="M3:U3"/>
    <mergeCell ref="A1:K1"/>
    <mergeCell ref="A2:K2"/>
    <mergeCell ref="A3:K3"/>
    <mergeCell ref="M41:U41"/>
    <mergeCell ref="B13:I13"/>
    <mergeCell ref="B12:I12"/>
    <mergeCell ref="M4:M5"/>
    <mergeCell ref="N4:N5"/>
    <mergeCell ref="M40:U40"/>
  </mergeCells>
  <phoneticPr fontId="2" type="noConversion"/>
  <pageMargins left="0.59055118110236227" right="0.19685039370078741" top="1.5748031496062993" bottom="0.19685039370078741" header="0.31496062992125984" footer="0.15748031496062992"/>
  <pageSetup paperSize="9" orientation="landscape" horizontalDpi="4294967295" r:id="rId1"/>
  <headerFooter alignWithMargins="0">
    <oddHeader>&amp;R&amp;F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O30"/>
  <sheetViews>
    <sheetView workbookViewId="0">
      <pane ySplit="3" topLeftCell="A4" activePane="bottomLeft" state="frozen"/>
      <selection pane="bottomLeft" activeCell="D29" sqref="D29"/>
    </sheetView>
  </sheetViews>
  <sheetFormatPr defaultRowHeight="14.4"/>
  <cols>
    <col min="2" max="2" width="3.6640625" customWidth="1"/>
    <col min="10" max="10" width="4" customWidth="1"/>
  </cols>
  <sheetData>
    <row r="1" spans="1:15" ht="22.8">
      <c r="A1" s="56" t="s">
        <v>95</v>
      </c>
    </row>
    <row r="2" spans="1:15">
      <c r="A2" s="148" t="s">
        <v>96</v>
      </c>
      <c r="B2" s="148"/>
      <c r="C2" s="148"/>
      <c r="D2" s="62">
        <v>0.5</v>
      </c>
      <c r="E2" s="58">
        <v>0.6</v>
      </c>
      <c r="F2" s="58">
        <v>0.7</v>
      </c>
      <c r="G2" s="58">
        <v>0.8</v>
      </c>
      <c r="H2" s="57"/>
      <c r="I2" s="148" t="s">
        <v>96</v>
      </c>
      <c r="J2" s="148"/>
      <c r="K2" s="148"/>
      <c r="L2" s="62">
        <v>0.5</v>
      </c>
      <c r="M2" s="58">
        <v>0.6</v>
      </c>
      <c r="N2" s="58">
        <v>0.7</v>
      </c>
      <c r="O2" s="58">
        <v>0.8</v>
      </c>
    </row>
    <row r="3" spans="1:15">
      <c r="A3" s="148"/>
      <c r="B3" s="148"/>
      <c r="C3" s="148"/>
      <c r="D3" s="61" t="s">
        <v>97</v>
      </c>
      <c r="E3" s="57" t="s">
        <v>97</v>
      </c>
      <c r="F3" s="57" t="s">
        <v>97</v>
      </c>
      <c r="G3" s="57" t="s">
        <v>97</v>
      </c>
      <c r="H3" s="57"/>
      <c r="I3" s="148"/>
      <c r="J3" s="148"/>
      <c r="K3" s="148"/>
      <c r="L3" s="61" t="s">
        <v>97</v>
      </c>
      <c r="M3" s="57" t="s">
        <v>97</v>
      </c>
      <c r="N3" s="57" t="s">
        <v>97</v>
      </c>
      <c r="O3" s="57" t="s">
        <v>97</v>
      </c>
    </row>
    <row r="4" spans="1:15">
      <c r="A4" s="149" t="s">
        <v>98</v>
      </c>
      <c r="B4" s="149"/>
      <c r="C4" s="149"/>
      <c r="D4" s="63">
        <v>0</v>
      </c>
      <c r="E4" s="60">
        <v>0</v>
      </c>
      <c r="F4" s="60">
        <v>0</v>
      </c>
      <c r="G4" s="60">
        <v>0</v>
      </c>
      <c r="H4" s="59"/>
      <c r="I4" s="59">
        <v>179.5</v>
      </c>
      <c r="J4" s="59" t="s">
        <v>99</v>
      </c>
      <c r="K4" s="59">
        <v>180.49</v>
      </c>
      <c r="L4" s="63">
        <v>13</v>
      </c>
      <c r="M4" s="60">
        <v>15</v>
      </c>
      <c r="N4" s="60">
        <v>18</v>
      </c>
      <c r="O4" s="60">
        <v>20</v>
      </c>
    </row>
    <row r="5" spans="1:15">
      <c r="A5" s="59">
        <v>204.5</v>
      </c>
      <c r="B5" s="59" t="s">
        <v>99</v>
      </c>
      <c r="C5" s="59">
        <v>205.49</v>
      </c>
      <c r="D5" s="63">
        <v>0</v>
      </c>
      <c r="E5" s="60">
        <v>0</v>
      </c>
      <c r="F5" s="60">
        <v>0</v>
      </c>
      <c r="G5" s="60">
        <v>0</v>
      </c>
      <c r="H5" s="59"/>
      <c r="I5" s="59">
        <v>178.5</v>
      </c>
      <c r="J5" s="59" t="s">
        <v>99</v>
      </c>
      <c r="K5" s="59">
        <v>179.49</v>
      </c>
      <c r="L5" s="63">
        <v>13</v>
      </c>
      <c r="M5" s="60">
        <v>16</v>
      </c>
      <c r="N5" s="60">
        <v>18</v>
      </c>
      <c r="O5" s="60">
        <v>21</v>
      </c>
    </row>
    <row r="6" spans="1:15">
      <c r="A6" s="59">
        <v>203.5</v>
      </c>
      <c r="B6" s="59" t="s">
        <v>99</v>
      </c>
      <c r="C6" s="59">
        <v>204.49</v>
      </c>
      <c r="D6" s="63">
        <v>1</v>
      </c>
      <c r="E6" s="60">
        <v>1</v>
      </c>
      <c r="F6" s="60">
        <v>1</v>
      </c>
      <c r="G6" s="60">
        <v>1</v>
      </c>
      <c r="H6" s="59" t="s">
        <v>100</v>
      </c>
      <c r="I6" s="59">
        <v>177.5</v>
      </c>
      <c r="J6" s="59" t="s">
        <v>99</v>
      </c>
      <c r="K6" s="59">
        <v>178.49</v>
      </c>
      <c r="L6" s="63">
        <v>14</v>
      </c>
      <c r="M6" s="60">
        <v>16</v>
      </c>
      <c r="N6" s="60">
        <v>19</v>
      </c>
      <c r="O6" s="60">
        <v>22</v>
      </c>
    </row>
    <row r="7" spans="1:15">
      <c r="A7" s="59">
        <v>202.5</v>
      </c>
      <c r="B7" s="59" t="s">
        <v>99</v>
      </c>
      <c r="C7" s="59">
        <v>203.49</v>
      </c>
      <c r="D7" s="63">
        <v>1</v>
      </c>
      <c r="E7" s="60">
        <v>1</v>
      </c>
      <c r="F7" s="60">
        <v>1</v>
      </c>
      <c r="G7" s="60">
        <v>2</v>
      </c>
      <c r="H7" s="59"/>
      <c r="I7" s="59">
        <v>176.5</v>
      </c>
      <c r="J7" s="59" t="s">
        <v>99</v>
      </c>
      <c r="K7" s="59">
        <v>177.49</v>
      </c>
      <c r="L7" s="63">
        <v>14</v>
      </c>
      <c r="M7" s="60">
        <v>17</v>
      </c>
      <c r="N7" s="60">
        <v>20</v>
      </c>
      <c r="O7" s="60">
        <v>22</v>
      </c>
    </row>
    <row r="8" spans="1:15">
      <c r="A8" s="59">
        <v>201.5</v>
      </c>
      <c r="B8" s="59" t="s">
        <v>99</v>
      </c>
      <c r="C8" s="59">
        <v>202.49</v>
      </c>
      <c r="D8" s="63">
        <v>2</v>
      </c>
      <c r="E8" s="60">
        <v>2</v>
      </c>
      <c r="F8" s="60">
        <v>2</v>
      </c>
      <c r="G8" s="60">
        <v>2</v>
      </c>
      <c r="H8" s="59"/>
      <c r="I8" s="59">
        <v>175.5</v>
      </c>
      <c r="J8" s="59" t="s">
        <v>99</v>
      </c>
      <c r="K8" s="59">
        <v>176.49</v>
      </c>
      <c r="L8" s="63">
        <v>15</v>
      </c>
      <c r="M8" s="60">
        <v>17</v>
      </c>
      <c r="N8" s="60">
        <v>20</v>
      </c>
      <c r="O8" s="60">
        <v>23</v>
      </c>
    </row>
    <row r="9" spans="1:15">
      <c r="A9" s="59">
        <v>200.5</v>
      </c>
      <c r="B9" s="59" t="s">
        <v>99</v>
      </c>
      <c r="C9" s="59">
        <v>201.49</v>
      </c>
      <c r="D9" s="63">
        <v>2</v>
      </c>
      <c r="E9" s="60">
        <v>2</v>
      </c>
      <c r="F9" s="60">
        <v>3</v>
      </c>
      <c r="G9" s="60">
        <v>3</v>
      </c>
      <c r="H9" s="59"/>
      <c r="I9" s="59">
        <v>174.5</v>
      </c>
      <c r="J9" s="59" t="s">
        <v>99</v>
      </c>
      <c r="K9" s="59">
        <v>175.49</v>
      </c>
      <c r="L9" s="63">
        <v>15</v>
      </c>
      <c r="M9" s="60">
        <v>18</v>
      </c>
      <c r="N9" s="60">
        <v>21</v>
      </c>
      <c r="O9" s="60">
        <v>24</v>
      </c>
    </row>
    <row r="10" spans="1:15">
      <c r="A10" s="59">
        <v>199.5</v>
      </c>
      <c r="B10" s="59" t="s">
        <v>99</v>
      </c>
      <c r="C10" s="59">
        <v>200.49</v>
      </c>
      <c r="D10" s="63">
        <v>3</v>
      </c>
      <c r="E10" s="60">
        <v>3</v>
      </c>
      <c r="F10" s="60">
        <v>4</v>
      </c>
      <c r="G10" s="60">
        <v>4</v>
      </c>
      <c r="H10" s="59"/>
      <c r="I10" s="59">
        <v>173.5</v>
      </c>
      <c r="J10" s="59" t="s">
        <v>99</v>
      </c>
      <c r="K10" s="59">
        <v>174.49</v>
      </c>
      <c r="L10" s="63">
        <v>16</v>
      </c>
      <c r="M10" s="60">
        <v>19</v>
      </c>
      <c r="N10" s="60">
        <v>22</v>
      </c>
      <c r="O10" s="60">
        <v>25</v>
      </c>
    </row>
    <row r="11" spans="1:15">
      <c r="A11" s="59">
        <v>198.5</v>
      </c>
      <c r="B11" s="59" t="s">
        <v>99</v>
      </c>
      <c r="C11" s="59">
        <v>199.49</v>
      </c>
      <c r="D11" s="63">
        <v>3</v>
      </c>
      <c r="E11" s="60">
        <v>4</v>
      </c>
      <c r="F11" s="60">
        <v>4</v>
      </c>
      <c r="G11" s="60">
        <v>5</v>
      </c>
      <c r="H11" s="59"/>
      <c r="I11" s="59">
        <v>172.5</v>
      </c>
      <c r="J11" s="59" t="s">
        <v>99</v>
      </c>
      <c r="K11" s="59">
        <v>173.49</v>
      </c>
      <c r="L11" s="63">
        <v>16</v>
      </c>
      <c r="M11" s="60">
        <v>19</v>
      </c>
      <c r="N11" s="60">
        <v>22</v>
      </c>
      <c r="O11" s="60">
        <v>26</v>
      </c>
    </row>
    <row r="12" spans="1:15">
      <c r="A12" s="59">
        <v>197.5</v>
      </c>
      <c r="B12" s="59" t="s">
        <v>99</v>
      </c>
      <c r="C12" s="59">
        <v>198.49</v>
      </c>
      <c r="D12" s="63">
        <v>4</v>
      </c>
      <c r="E12" s="60">
        <v>4</v>
      </c>
      <c r="F12" s="60">
        <v>5</v>
      </c>
      <c r="G12" s="60">
        <v>6</v>
      </c>
      <c r="H12" s="59"/>
      <c r="I12" s="59">
        <v>171.5</v>
      </c>
      <c r="J12" s="59" t="s">
        <v>99</v>
      </c>
      <c r="K12" s="59">
        <v>172.49</v>
      </c>
      <c r="L12" s="63">
        <v>17</v>
      </c>
      <c r="M12" s="60">
        <v>20</v>
      </c>
      <c r="N12" s="60">
        <v>23</v>
      </c>
      <c r="O12" s="60">
        <v>26</v>
      </c>
    </row>
    <row r="13" spans="1:15">
      <c r="A13" s="59">
        <v>196.5</v>
      </c>
      <c r="B13" s="59" t="s">
        <v>99</v>
      </c>
      <c r="C13" s="59">
        <v>197.49</v>
      </c>
      <c r="D13" s="63">
        <v>4</v>
      </c>
      <c r="E13" s="60">
        <v>5</v>
      </c>
      <c r="F13" s="60">
        <v>6</v>
      </c>
      <c r="G13" s="60">
        <v>6</v>
      </c>
      <c r="H13" s="59"/>
      <c r="I13" s="59">
        <v>170.5</v>
      </c>
      <c r="J13" s="59" t="s">
        <v>99</v>
      </c>
      <c r="K13" s="59">
        <v>171.49</v>
      </c>
      <c r="L13" s="63">
        <v>17</v>
      </c>
      <c r="M13" s="60">
        <v>20</v>
      </c>
      <c r="N13" s="60">
        <v>24</v>
      </c>
      <c r="O13" s="60">
        <v>27</v>
      </c>
    </row>
    <row r="14" spans="1:15">
      <c r="A14" s="59">
        <v>195.5</v>
      </c>
      <c r="B14" s="59" t="s">
        <v>99</v>
      </c>
      <c r="C14" s="59">
        <v>196.49</v>
      </c>
      <c r="D14" s="63">
        <v>5</v>
      </c>
      <c r="E14" s="60">
        <v>5</v>
      </c>
      <c r="F14" s="60">
        <v>6</v>
      </c>
      <c r="G14" s="60">
        <v>7</v>
      </c>
      <c r="H14" s="59"/>
      <c r="I14" s="59">
        <v>169.5</v>
      </c>
      <c r="J14" s="59" t="s">
        <v>99</v>
      </c>
      <c r="K14" s="59">
        <v>170.49</v>
      </c>
      <c r="L14" s="63">
        <v>18</v>
      </c>
      <c r="M14" s="60">
        <v>21</v>
      </c>
      <c r="N14" s="60">
        <v>25</v>
      </c>
      <c r="O14" s="60">
        <v>28</v>
      </c>
    </row>
    <row r="15" spans="1:15">
      <c r="A15" s="59">
        <v>194.5</v>
      </c>
      <c r="B15" s="59" t="s">
        <v>99</v>
      </c>
      <c r="C15" s="59">
        <v>195.49</v>
      </c>
      <c r="D15" s="63">
        <v>5</v>
      </c>
      <c r="E15" s="60">
        <v>6</v>
      </c>
      <c r="F15" s="60">
        <v>7</v>
      </c>
      <c r="G15" s="60">
        <v>8</v>
      </c>
      <c r="H15" s="59"/>
      <c r="I15" s="59">
        <v>168.5</v>
      </c>
      <c r="J15" s="59" t="s">
        <v>99</v>
      </c>
      <c r="K15" s="59">
        <v>169.49</v>
      </c>
      <c r="L15" s="63">
        <v>18</v>
      </c>
      <c r="M15" s="60">
        <v>22</v>
      </c>
      <c r="N15" s="60">
        <v>25</v>
      </c>
      <c r="O15" s="60">
        <v>29</v>
      </c>
    </row>
    <row r="16" spans="1:15">
      <c r="A16" s="59">
        <v>193.5</v>
      </c>
      <c r="B16" s="59" t="s">
        <v>99</v>
      </c>
      <c r="C16" s="59">
        <v>194.49</v>
      </c>
      <c r="D16" s="63">
        <v>6</v>
      </c>
      <c r="E16" s="60">
        <v>7</v>
      </c>
      <c r="F16" s="60">
        <v>8</v>
      </c>
      <c r="G16" s="60">
        <v>9</v>
      </c>
      <c r="H16" s="59"/>
      <c r="I16" s="59">
        <v>167.5</v>
      </c>
      <c r="J16" s="59" t="s">
        <v>99</v>
      </c>
      <c r="K16" s="59">
        <v>168.49</v>
      </c>
      <c r="L16" s="63">
        <v>19</v>
      </c>
      <c r="M16" s="60">
        <v>22</v>
      </c>
      <c r="N16" s="60">
        <v>26</v>
      </c>
      <c r="O16" s="60">
        <v>30</v>
      </c>
    </row>
    <row r="17" spans="1:15">
      <c r="A17" s="59">
        <v>192.5</v>
      </c>
      <c r="B17" s="59" t="s">
        <v>99</v>
      </c>
      <c r="C17" s="59">
        <v>193.49</v>
      </c>
      <c r="D17" s="63">
        <v>6</v>
      </c>
      <c r="E17" s="60">
        <v>7</v>
      </c>
      <c r="F17" s="60">
        <v>8</v>
      </c>
      <c r="G17" s="60">
        <v>10</v>
      </c>
      <c r="H17" s="59"/>
      <c r="I17" s="59">
        <v>166.5</v>
      </c>
      <c r="J17" s="59" t="s">
        <v>99</v>
      </c>
      <c r="K17" s="59">
        <v>167.49</v>
      </c>
      <c r="L17" s="63">
        <v>19</v>
      </c>
      <c r="M17" s="60">
        <v>23</v>
      </c>
      <c r="N17" s="60">
        <v>27</v>
      </c>
      <c r="O17" s="60">
        <v>30</v>
      </c>
    </row>
    <row r="18" spans="1:15">
      <c r="A18" s="59">
        <v>191.5</v>
      </c>
      <c r="B18" s="59" t="s">
        <v>99</v>
      </c>
      <c r="C18" s="59">
        <v>192.49</v>
      </c>
      <c r="D18" s="63">
        <v>7</v>
      </c>
      <c r="E18" s="60">
        <v>8</v>
      </c>
      <c r="F18" s="60">
        <v>9</v>
      </c>
      <c r="G18" s="60">
        <v>10</v>
      </c>
      <c r="H18" s="59"/>
      <c r="I18" s="59">
        <v>165.5</v>
      </c>
      <c r="J18" s="59" t="s">
        <v>99</v>
      </c>
      <c r="K18" s="59">
        <v>166.49</v>
      </c>
      <c r="L18" s="63">
        <v>20</v>
      </c>
      <c r="M18" s="60">
        <v>23</v>
      </c>
      <c r="N18" s="60">
        <v>27</v>
      </c>
      <c r="O18" s="60">
        <v>31</v>
      </c>
    </row>
    <row r="19" spans="1:15">
      <c r="A19" s="59">
        <v>190.5</v>
      </c>
      <c r="B19" s="59" t="s">
        <v>99</v>
      </c>
      <c r="C19" s="59">
        <v>191.49</v>
      </c>
      <c r="D19" s="63">
        <v>7</v>
      </c>
      <c r="E19" s="60">
        <v>8</v>
      </c>
      <c r="F19" s="60">
        <v>10</v>
      </c>
      <c r="G19" s="60">
        <v>11</v>
      </c>
      <c r="H19" s="59"/>
      <c r="I19" s="59">
        <v>164.5</v>
      </c>
      <c r="J19" s="59" t="s">
        <v>99</v>
      </c>
      <c r="K19" s="59">
        <v>165.49</v>
      </c>
      <c r="L19" s="63">
        <v>20</v>
      </c>
      <c r="M19" s="60">
        <v>24</v>
      </c>
      <c r="N19" s="60">
        <v>28</v>
      </c>
      <c r="O19" s="60">
        <v>32</v>
      </c>
    </row>
    <row r="20" spans="1:15">
      <c r="A20" s="59">
        <v>189.5</v>
      </c>
      <c r="B20" s="59" t="s">
        <v>99</v>
      </c>
      <c r="C20" s="59">
        <v>190.49</v>
      </c>
      <c r="D20" s="63">
        <v>8</v>
      </c>
      <c r="E20" s="60">
        <v>9</v>
      </c>
      <c r="F20" s="60">
        <v>11</v>
      </c>
      <c r="G20" s="60">
        <v>12</v>
      </c>
      <c r="H20" s="59"/>
      <c r="I20" s="59">
        <v>163.5</v>
      </c>
      <c r="J20" s="59" t="s">
        <v>99</v>
      </c>
      <c r="K20" s="59">
        <v>164.49</v>
      </c>
      <c r="L20" s="63">
        <v>21</v>
      </c>
      <c r="M20" s="60">
        <v>25</v>
      </c>
      <c r="N20" s="60">
        <v>29</v>
      </c>
      <c r="O20" s="60">
        <v>33</v>
      </c>
    </row>
    <row r="21" spans="1:15">
      <c r="A21" s="59">
        <v>188.5</v>
      </c>
      <c r="B21" s="59" t="s">
        <v>99</v>
      </c>
      <c r="C21" s="59">
        <v>189.49</v>
      </c>
      <c r="D21" s="63">
        <v>8</v>
      </c>
      <c r="E21" s="60">
        <v>10</v>
      </c>
      <c r="F21" s="60">
        <v>11</v>
      </c>
      <c r="G21" s="60">
        <v>13</v>
      </c>
      <c r="H21" s="59"/>
      <c r="I21" s="59">
        <v>162.5</v>
      </c>
      <c r="J21" s="59" t="s">
        <v>99</v>
      </c>
      <c r="K21" s="59">
        <v>163.49</v>
      </c>
      <c r="L21" s="63">
        <v>21</v>
      </c>
      <c r="M21" s="60">
        <v>25</v>
      </c>
      <c r="N21" s="60">
        <v>29</v>
      </c>
      <c r="O21" s="60">
        <v>34</v>
      </c>
    </row>
    <row r="22" spans="1:15">
      <c r="A22" s="59">
        <v>187.5</v>
      </c>
      <c r="B22" s="59" t="s">
        <v>99</v>
      </c>
      <c r="C22" s="59">
        <v>188.49</v>
      </c>
      <c r="D22" s="63">
        <v>9</v>
      </c>
      <c r="E22" s="60">
        <v>10</v>
      </c>
      <c r="F22" s="60">
        <v>12</v>
      </c>
      <c r="G22" s="60">
        <v>14</v>
      </c>
      <c r="H22" s="59"/>
      <c r="I22" s="59">
        <v>161.5</v>
      </c>
      <c r="J22" s="59" t="s">
        <v>99</v>
      </c>
      <c r="K22" s="59">
        <v>162.49</v>
      </c>
      <c r="L22" s="63">
        <v>22</v>
      </c>
      <c r="M22" s="60">
        <v>26</v>
      </c>
      <c r="N22" s="60">
        <v>30</v>
      </c>
      <c r="O22" s="60">
        <v>34</v>
      </c>
    </row>
    <row r="23" spans="1:15">
      <c r="A23" s="59">
        <v>186.5</v>
      </c>
      <c r="B23" s="59" t="s">
        <v>99</v>
      </c>
      <c r="C23" s="59">
        <v>187.49</v>
      </c>
      <c r="D23" s="63">
        <v>9</v>
      </c>
      <c r="E23" s="60">
        <v>11</v>
      </c>
      <c r="F23" s="60">
        <v>13</v>
      </c>
      <c r="G23" s="60">
        <v>14</v>
      </c>
      <c r="H23" s="59"/>
      <c r="I23" s="59">
        <v>160.5</v>
      </c>
      <c r="J23" s="59" t="s">
        <v>99</v>
      </c>
      <c r="K23" s="59">
        <v>161.49</v>
      </c>
      <c r="L23" s="63">
        <v>22</v>
      </c>
      <c r="M23" s="60">
        <v>26</v>
      </c>
      <c r="N23" s="60">
        <v>31</v>
      </c>
      <c r="O23" s="60">
        <v>35</v>
      </c>
    </row>
    <row r="24" spans="1:15">
      <c r="A24" s="59">
        <v>185.5</v>
      </c>
      <c r="B24" s="59" t="s">
        <v>99</v>
      </c>
      <c r="C24" s="59">
        <v>186.49</v>
      </c>
      <c r="D24" s="63">
        <v>10</v>
      </c>
      <c r="E24" s="60">
        <v>11</v>
      </c>
      <c r="F24" s="60">
        <v>13</v>
      </c>
      <c r="G24" s="60">
        <v>15</v>
      </c>
      <c r="H24" s="59"/>
      <c r="I24" s="59">
        <v>159.5</v>
      </c>
      <c r="J24" s="59" t="s">
        <v>99</v>
      </c>
      <c r="K24" s="59">
        <v>160.49</v>
      </c>
      <c r="L24" s="63">
        <v>23</v>
      </c>
      <c r="M24" s="60">
        <v>27</v>
      </c>
      <c r="N24" s="60">
        <v>32</v>
      </c>
      <c r="O24" s="60">
        <v>36</v>
      </c>
    </row>
    <row r="25" spans="1:15">
      <c r="A25" s="59">
        <v>184.5</v>
      </c>
      <c r="B25" s="59" t="s">
        <v>99</v>
      </c>
      <c r="C25" s="59">
        <v>185.49</v>
      </c>
      <c r="D25" s="63">
        <v>10</v>
      </c>
      <c r="E25" s="60">
        <v>12</v>
      </c>
      <c r="F25" s="60">
        <v>14</v>
      </c>
      <c r="G25" s="60">
        <v>16</v>
      </c>
      <c r="H25" s="59"/>
      <c r="I25" s="59">
        <v>158.5</v>
      </c>
      <c r="J25" s="59" t="s">
        <v>99</v>
      </c>
      <c r="K25" s="59">
        <v>159.49</v>
      </c>
      <c r="L25" s="63">
        <v>23</v>
      </c>
      <c r="M25" s="60">
        <v>28</v>
      </c>
      <c r="N25" s="60">
        <v>32</v>
      </c>
      <c r="O25" s="60">
        <v>37</v>
      </c>
    </row>
    <row r="26" spans="1:15">
      <c r="A26" s="59">
        <v>183.5</v>
      </c>
      <c r="B26" s="59" t="s">
        <v>99</v>
      </c>
      <c r="C26" s="59">
        <v>184.49</v>
      </c>
      <c r="D26" s="63">
        <v>11</v>
      </c>
      <c r="E26" s="60">
        <v>13</v>
      </c>
      <c r="F26" s="60">
        <v>15</v>
      </c>
      <c r="G26" s="60">
        <v>17</v>
      </c>
      <c r="H26" s="59"/>
      <c r="I26" s="59">
        <v>157.5</v>
      </c>
      <c r="J26" s="59" t="s">
        <v>99</v>
      </c>
      <c r="K26" s="59">
        <v>158.49</v>
      </c>
      <c r="L26" s="63">
        <v>24</v>
      </c>
      <c r="M26" s="60">
        <v>28</v>
      </c>
      <c r="N26" s="60">
        <v>33</v>
      </c>
      <c r="O26" s="60">
        <v>38</v>
      </c>
    </row>
    <row r="27" spans="1:15">
      <c r="A27" s="59">
        <v>182.5</v>
      </c>
      <c r="B27" s="59" t="s">
        <v>99</v>
      </c>
      <c r="C27" s="59">
        <v>183.49</v>
      </c>
      <c r="D27" s="63">
        <v>11</v>
      </c>
      <c r="E27" s="60">
        <v>13</v>
      </c>
      <c r="F27" s="60">
        <v>15</v>
      </c>
      <c r="G27" s="60">
        <v>18</v>
      </c>
      <c r="H27" s="59"/>
      <c r="I27" s="59">
        <v>156.5</v>
      </c>
      <c r="J27" s="59" t="s">
        <v>99</v>
      </c>
      <c r="K27" s="59">
        <v>157.49</v>
      </c>
      <c r="L27" s="63">
        <v>24</v>
      </c>
      <c r="M27" s="60">
        <v>29</v>
      </c>
      <c r="N27" s="60">
        <v>34</v>
      </c>
      <c r="O27" s="60">
        <v>38</v>
      </c>
    </row>
    <row r="28" spans="1:15">
      <c r="A28" s="59">
        <v>181.5</v>
      </c>
      <c r="B28" s="59" t="s">
        <v>99</v>
      </c>
      <c r="C28" s="59">
        <v>182.49</v>
      </c>
      <c r="D28" s="63">
        <v>12</v>
      </c>
      <c r="E28" s="60">
        <v>14</v>
      </c>
      <c r="F28" s="60">
        <v>16</v>
      </c>
      <c r="G28" s="60">
        <v>18</v>
      </c>
      <c r="H28" s="59"/>
      <c r="I28" s="59">
        <v>155.5</v>
      </c>
      <c r="J28" s="59" t="s">
        <v>99</v>
      </c>
      <c r="K28" s="59">
        <v>156.49</v>
      </c>
      <c r="L28" s="63">
        <v>25</v>
      </c>
      <c r="M28" s="60">
        <v>29</v>
      </c>
      <c r="N28" s="60">
        <v>34</v>
      </c>
      <c r="O28" s="60">
        <v>39</v>
      </c>
    </row>
    <row r="29" spans="1:15">
      <c r="A29" s="59">
        <v>180.5</v>
      </c>
      <c r="B29" s="59" t="s">
        <v>99</v>
      </c>
      <c r="C29" s="59">
        <v>181.49</v>
      </c>
      <c r="D29" s="63">
        <v>12</v>
      </c>
      <c r="E29" s="60">
        <v>14</v>
      </c>
      <c r="F29" s="60">
        <v>17</v>
      </c>
      <c r="G29" s="60">
        <v>19</v>
      </c>
      <c r="H29" s="59"/>
      <c r="I29" s="59">
        <v>154.5</v>
      </c>
      <c r="J29" s="59" t="s">
        <v>99</v>
      </c>
      <c r="K29" s="59">
        <v>155.49</v>
      </c>
      <c r="L29" s="63">
        <v>25</v>
      </c>
      <c r="M29" s="60">
        <v>30</v>
      </c>
      <c r="N29" s="60">
        <v>35</v>
      </c>
      <c r="O29" s="60">
        <v>40</v>
      </c>
    </row>
    <row r="30" spans="1:15">
      <c r="A30" s="59"/>
      <c r="B30" s="59"/>
      <c r="C30" s="59"/>
      <c r="D30" s="59"/>
      <c r="E30" s="59"/>
      <c r="F30" s="59"/>
      <c r="G30" s="59"/>
      <c r="H30" s="59"/>
      <c r="I30" s="149" t="s">
        <v>101</v>
      </c>
      <c r="J30" s="149"/>
      <c r="K30" s="149"/>
      <c r="L30" s="63">
        <v>25</v>
      </c>
      <c r="M30" s="60">
        <v>30</v>
      </c>
      <c r="N30" s="60">
        <v>35</v>
      </c>
      <c r="O30" s="60">
        <v>40</v>
      </c>
    </row>
  </sheetData>
  <mergeCells count="4">
    <mergeCell ref="A2:C3"/>
    <mergeCell ref="I2:K3"/>
    <mergeCell ref="A4:C4"/>
    <mergeCell ref="I30:K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3</vt:i4>
      </vt:variant>
    </vt:vector>
  </HeadingPairs>
  <TitlesOfParts>
    <vt:vector size="7" baseType="lpstr">
      <vt:lpstr>Henkkoht. Ex-W Lahti 2017</vt:lpstr>
      <vt:lpstr>Parikilp. Ex-W Lahti 2017</vt:lpstr>
      <vt:lpstr>4M-kisa Ex-W Lahti 2017</vt:lpstr>
      <vt:lpstr>Tas. 205-155-50%</vt:lpstr>
      <vt:lpstr>'4M-kisa Ex-W Lahti 2017'!Tulostusalue</vt:lpstr>
      <vt:lpstr>'Henkkoht. Ex-W Lahti 2017'!Tulostusalue</vt:lpstr>
      <vt:lpstr>'Parikilp. Ex-W Lahti 2017'!Tulostusalue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Jore</dc:creator>
  <cp:lastModifiedBy>Dell</cp:lastModifiedBy>
  <cp:lastPrinted>2017-01-04T09:02:40Z</cp:lastPrinted>
  <dcterms:created xsi:type="dcterms:W3CDTF">2008-01-07T18:29:46Z</dcterms:created>
  <dcterms:modified xsi:type="dcterms:W3CDTF">2017-01-20T20:08:25Z</dcterms:modified>
</cp:coreProperties>
</file>